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omments1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osebni izvještaji" sheetId="1" state="visible" r:id="rId2"/>
    <sheet name="Obrazloženje" sheetId="2" state="visible" r:id="rId3"/>
    <sheet name="naslovna" sheetId="3" state="visible" r:id="rId4"/>
    <sheet name="SAŽETAK" sheetId="4" state="visible" r:id="rId5"/>
    <sheet name=" Račun prihoda i rashoda" sheetId="5" state="visible" r:id="rId6"/>
    <sheet name="PR-RAS" sheetId="6" state="visible" r:id="rId7"/>
    <sheet name="Rashodi i prihodi prema izvoru" sheetId="7" state="visible" r:id="rId8"/>
    <sheet name="Rashodi prema funkcijskoj k " sheetId="8" state="visible" r:id="rId9"/>
    <sheet name="Račun financiranja " sheetId="9" state="visible" r:id="rId10"/>
    <sheet name="Račun fin prema izvorima f" sheetId="10" state="visible" r:id="rId11"/>
    <sheet name="Programska klasifikacija" sheetId="11" state="visible" r:id="rId12"/>
    <sheet name="instrukcije" sheetId="12" state="visible" r:id="rId13"/>
  </sheets>
  <definedNames>
    <definedName function="false" hidden="false" localSheetId="0" name="page55" vbProcedure="false">'posebni izvještaji'!#ref!</definedName>
    <definedName function="false" hidden="false" localSheetId="0" name="page56" vbProcedure="false">'posebni izvještaji'!#ref!</definedName>
    <definedName function="false" hidden="false" localSheetId="0" name="page57" vbProcedure="false">'posebni izvještaji'!#ref!</definedName>
    <definedName function="false" hidden="false" localSheetId="0" name="page58" vbProcedure="false">'posebni izvještaji'!#ref!</definedName>
    <definedName function="false" hidden="false" localSheetId="0" name="page59" vbProcedure="false">'posebni izvještaji'!#ref!</definedName>
    <definedName function="false" hidden="false" localSheetId="1" name="page55" vbProcedure="false">obrazloženje!#REF!</definedName>
    <definedName function="false" hidden="false" localSheetId="1" name="page56" vbProcedure="false">obrazloženje!#REF!</definedName>
    <definedName function="false" hidden="false" localSheetId="1" name="page57" vbProcedure="false">obrazloženje!#REF!</definedName>
    <definedName function="false" hidden="false" localSheetId="1" name="page58" vbProcedure="false">obrazloženje!#REF!</definedName>
    <definedName function="false" hidden="false" localSheetId="1" name="page59" vbProcedure="false">obrazloženje!#REF!</definedName>
    <definedName function="false" hidden="false" localSheetId="2" name="page55" vbProcedure="false">naslovna!#ref!</definedName>
    <definedName function="false" hidden="false" localSheetId="2" name="page56" vbProcedure="false">naslovna!#ref!</definedName>
    <definedName function="false" hidden="false" localSheetId="2" name="page57" vbProcedure="false">naslovna!#ref!</definedName>
    <definedName function="false" hidden="false" localSheetId="2" name="page58" vbProcedure="false">naslovna!#ref!</definedName>
    <definedName function="false" hidden="false" localSheetId="2" name="page59" vbProcedure="false">naslovna!#ref!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H16" authorId="0">
      <text>
        <r>
          <rPr>
            <sz val="11"/>
            <color rgb="FF000000"/>
            <rFont val="Calibri"/>
            <family val="2"/>
            <charset val="238"/>
          </rPr>
          <t xml:space="preserve">Korisnik:
</t>
        </r>
        <r>
          <rPr>
            <sz val="9"/>
            <color rgb="FF000000"/>
            <rFont val="Segoe UI"/>
            <family val="0"/>
            <charset val="1"/>
          </rPr>
          <t xml:space="preserve"> - 6081,41 još neuplaćeni ZDS</t>
        </r>
      </text>
    </comment>
    <comment ref="H64" authorId="0">
      <text>
        <r>
          <rPr>
            <sz val="11"/>
            <color rgb="FF000000"/>
            <rFont val="Calibri"/>
            <family val="2"/>
            <charset val="238"/>
          </rPr>
          <t xml:space="preserve">Korisnik:
</t>
        </r>
        <r>
          <rPr>
            <sz val="9"/>
            <color rgb="FF000000"/>
            <rFont val="Segoe UI"/>
            <family val="2"/>
            <charset val="238"/>
          </rPr>
          <t xml:space="preserve">+11,99 neutrošenih sredstava
</t>
        </r>
      </text>
    </comment>
    <comment ref="H112" authorId="0">
      <text>
        <r>
          <rPr>
            <sz val="11"/>
            <color rgb="FF000000"/>
            <rFont val="Calibri"/>
            <family val="2"/>
            <charset val="238"/>
          </rPr>
          <t xml:space="preserve">Korisnik:
</t>
        </r>
        <r>
          <rPr>
            <sz val="9"/>
            <color rgb="FF000000"/>
            <rFont val="Segoe UI"/>
            <family val="0"/>
            <charset val="1"/>
          </rPr>
          <t xml:space="preserve">+7732,57 
NEUTROŠENIH SREDSTAVA
</t>
        </r>
      </text>
    </comment>
    <comment ref="H160" authorId="0">
      <text>
        <r>
          <rPr>
            <sz val="11"/>
            <color rgb="FF000000"/>
            <rFont val="Calibri"/>
            <family val="2"/>
            <charset val="238"/>
          </rPr>
          <t xml:space="preserve">Korisnik:
</t>
        </r>
        <r>
          <rPr>
            <sz val="9"/>
            <color rgb="FF000000"/>
            <rFont val="Segoe UI"/>
            <family val="0"/>
            <charset val="1"/>
          </rPr>
          <t xml:space="preserve">+6000 obž
NEUTROŠENIH SREDSTAVA
</t>
        </r>
      </text>
    </comment>
    <comment ref="H208" authorId="0">
      <text>
        <r>
          <rPr>
            <sz val="11"/>
            <color rgb="FF000000"/>
            <rFont val="Calibri"/>
            <family val="2"/>
            <charset val="238"/>
          </rPr>
          <t xml:space="preserve">Korisnik:
</t>
        </r>
        <r>
          <rPr>
            <sz val="9"/>
            <color rgb="FF000000"/>
            <rFont val="Segoe UI"/>
            <family val="0"/>
            <charset val="1"/>
          </rPr>
          <t xml:space="preserve"> + 4815,60
vz baranja - neutrošena sredstva
</t>
        </r>
      </text>
    </comment>
  </commentList>
</comments>
</file>

<file path=xl/sharedStrings.xml><?xml version="1.0" encoding="utf-8"?>
<sst xmlns="http://schemas.openxmlformats.org/spreadsheetml/2006/main" count="2935" uniqueCount="2172">
  <si>
    <t xml:space="preserve">DJEČJI VRTIĆ IVANČICA</t>
  </si>
  <si>
    <t xml:space="preserve">LJUDEVITA GAJA 2</t>
  </si>
  <si>
    <t xml:space="preserve">31325 ČEMINAC</t>
  </si>
  <si>
    <t xml:space="preserve">RAZINA:21</t>
  </si>
  <si>
    <t xml:space="preserve">OIB: 68199230486</t>
  </si>
  <si>
    <t xml:space="preserve">RKP:44313</t>
  </si>
  <si>
    <t xml:space="preserve">ŠIFRA GRADA/OPĆINE:064</t>
  </si>
  <si>
    <t xml:space="preserve"> IV. POSEBNA IZVJEŠĆA UZ IZVJEŠTAJ O IZVRŠENJU FINANCIJSKOG PLANA PRORAČUNSKOG KORISNIKA JEDINICE LOKALNE I PODRUČNE (REGIONALNE) SAMOUPRAVE ZA PRVO POLUGODIŠTE 2026. </t>
  </si>
  <si>
    <t xml:space="preserve">IV.1.  IZVJEŠTAJ O ZADUŽIVANJU NA DOMAĆEM I STRANOM TRŽIŠTU NOVCA I KAPITALA</t>
  </si>
  <si>
    <t xml:space="preserve">(Izvještaj se daje i na polugodišnjoj i na godišnjoj razini)</t>
  </si>
  <si>
    <t xml:space="preserve">Dječji vrtić Ivančica se u 2026. godini nije zaduživao.</t>
  </si>
  <si>
    <t xml:space="preserve">IV.2.  IZVJEŠTAJ O KORIŠTENJU SREDSTAVA FONDOVA EUROPSKE UNIJE</t>
  </si>
  <si>
    <t xml:space="preserve">(Izvještaj se daje samo na godišnjoj razini)</t>
  </si>
  <si>
    <t xml:space="preserve">N/P</t>
  </si>
  <si>
    <t xml:space="preserve">IV.3.  IZVJEŠTAJ O DANIM ZAJMOVIMA I POTRAŽIVANJIMA PO DANIM ZAJMOVIMA</t>
  </si>
  <si>
    <t xml:space="preserve">IV.4.  IZVJEŠTAJ O STANJU POTRAŽIVANJA I DOSPJELIH OBVEZA TE O STANJU </t>
  </si>
  <si>
    <t xml:space="preserve">         POTENCIJALNIH OBVEZA PO OSNOVI SUDSKIH SPOROVA</t>
  </si>
  <si>
    <t xml:space="preserve">Čeminac, 10. srpnja 2026. godine</t>
  </si>
  <si>
    <t xml:space="preserve">III. OBRAZLOŽENJE IZVJEŠTAJA O IZVRŠENJU FINANCIJSKOG PLANA PRORAČUNSKOG KORISNIKA JEDINICE LOKALNE I PODRUČNE (REGIONALNE) SAMOUPRAVE ZA PRVO POLUGODIŠTE 2026. </t>
  </si>
  <si>
    <t xml:space="preserve">III.1.  OBRAZLOŽENJE OPĆEG DIJELA IZVJEŠTAJA O IZVRŠENJU FINANCIJSKOG PLANA</t>
  </si>
  <si>
    <t xml:space="preserve">OBRAZLOŽENJE PRIHODA I RASHODA, PRIMITAKA I IZDATAKA OSTVARENIH U IZVJ. RAZDOBLJU</t>
  </si>
  <si>
    <t xml:space="preserve">Dječji vrtić Ivančica je provodila redovne aktivnosti, a sukladno Planu i programu rada te financijskom planu za 2026. godinu. U odnosu na isto izvještajno razdoblje prošle godine Prihodi poslovanja smanjili su se za 22% što je u srazjmeru i sa smanjenjem Rashoda poslovanja koji su se također smanjili u odnosu na isto izvještajno razdoblje prošle godine za 23% .</t>
  </si>
  <si>
    <t xml:space="preserve">OBRAZLOŽENJE PRENESENOG VIŠKA/MANJKA SREDSTAVA IZ PRETHODNIH GODINA</t>
  </si>
  <si>
    <t xml:space="preserve">Preneseni manjak iz prethodne godina nastao je zbog manje uplaćenog prihoda od nadležnog proračuna, a koji prihod je uplaćen u slijedećem obračunskom razdoblju.</t>
  </si>
  <si>
    <t xml:space="preserve">OBRAZLOŽENJE VIŠKA/MANJKA SREDSTAVA OSTVARENOG NA KRAJU TEKUĆE GODINE</t>
  </si>
  <si>
    <t xml:space="preserve">III.2.  OBRAZLOŽENJE POSEBNOG DIJELA IZVJEŠTAJA O IZVRŠENJU FINANCIJSKOG PLANA</t>
  </si>
  <si>
    <t xml:space="preserve">PROGRAM 1002 REDOVNA DJELATNOST                                                                                                         A100201 - Redovna aktivnost financirana od osnivača                                                                                    Dječji vrtić Ivančica u 2026. godini ima 15 djelatnika. Svim djelatnicima su osigurane i isplaćene plaće i naknade za prvo polugodište.                                                                                                                   K100201 - Kapitalni projekti financirani od osnivača                                                                                      Tijekom prvog polugodišta ostvaren je dio kapitalnih ulaganja</t>
  </si>
  <si>
    <t xml:space="preserve">Cilj programa: Osiguranje sustavne i organizirane brige o djeci predškolskog uzrasta kroz adekvatne uvjete boravka djece u prostorijama vrtića, usklađene sa važećim predškolskim standardima.          Uključivanje u sustav djece u nepovoljnom položaju te djece s poteškoćama u razvoju. Pružanje brige o djeci te uvođenje dodatnih edukacija djece kroz provođenje raznih aktivnih radionica.                                                                                                                                                                                                                                                            Pokazatelji uspješnosti: U Dječjem vrtiću Ivančica smješteno je 56 djece koja su raspoređena u tri skupine i borave u prostorijama koje su opremljene svim potrebnim namještajem i didaktičkom i drugom opremom. Dječji vrtić Ivančica sustavno provodi razne edukativne radionice za djecu. </t>
  </si>
  <si>
    <t xml:space="preserve">Temeljem odredbi Zakona o proračunu (Narodne novine broj144/21.) te odredbama Pravilnika o polugodišnjem i godišnjem izvještaju o izvršenju proračuna i financijskog plana (Narodne novine broj 85/23.) Upravno Vijeće na svojoj 4. sjednici održanoj dana 30. srpnja  2026. godine donosi</t>
  </si>
  <si>
    <t xml:space="preserve">IZVJEŠTAJ O IZVRŠENJU FINANCIJSKOG PLANA PRORAČUNSKOG KORISNIKA JEDINICE LOKALNE I PODRUČNE (REGIONALNE) SAMOUPRAVE ZA PRVO POLUGODIŠTE 2026. </t>
  </si>
  <si>
    <t xml:space="preserve">Članak 1.</t>
  </si>
  <si>
    <t xml:space="preserve">Izvještaj o izvršenju financijskog plana proračunskog korisnika za prvo polugodište sadrži Opći dio, Posebni dio, Obrazloženje i Posebne izvještaje.</t>
  </si>
  <si>
    <t xml:space="preserve">Članak 2.</t>
  </si>
  <si>
    <t xml:space="preserve">Izvještaj o izvršenju financijskog plana proračunskog korisnika za prvo polugodište 2026. godine objaviti će se na mrežnoj stranici Dječjeg vrtića Ivančica</t>
  </si>
  <si>
    <t xml:space="preserve">Članak 3.</t>
  </si>
  <si>
    <t xml:space="preserve">Prema naputku Ministarstva financija Republike Hrvatske, Državne riznice, Klasa: 400-02/224-01/19 od 01. srpnja 2024. godine ostvareni prihodi od pružene usluge predškolskog odgoja i obrazovanja namjenski je prihod dječjeg vrtića i evidentira se na osnovnom računu 65264 (sufinanciranje cijene usluge participacije i slično). Važno je istaknuti da se prihod s ove osnove ne evidentira kao prihod od pruženih usluga u okviru podskupine 661 i ne iskazuje se u okviru izvora financiranja Vlastiti prihodi.</t>
  </si>
  <si>
    <t xml:space="preserve">Klasa: 400-09/26-01/01</t>
  </si>
  <si>
    <t xml:space="preserve">Urbroj: 2100-5-5/04-26-02</t>
  </si>
  <si>
    <t xml:space="preserve">I. OPĆI DIO</t>
  </si>
  <si>
    <t xml:space="preserve">SAŽETAK  RAČUNA PRIHODA I RASHODA I  RAČUNA FINANCIRANJA</t>
  </si>
  <si>
    <t xml:space="preserve">SAŽETAK  RAČUNA PRIHODA I RASHODA</t>
  </si>
  <si>
    <t xml:space="preserve">BROJČANA OZNAKA I NAZIV</t>
  </si>
  <si>
    <t xml:space="preserve">OSTVARENJE/IZVRŠENJE 
1.-6.2025. </t>
  </si>
  <si>
    <t xml:space="preserve">IZVORNI PLAN ILI REBALANS 2026.*</t>
  </si>
  <si>
    <t xml:space="preserve">TEKUĆI PLAN 2026.*</t>
  </si>
  <si>
    <t xml:space="preserve">OSTVARENJE/IZVRŠENJE 
1.-6.2026. </t>
  </si>
  <si>
    <t xml:space="preserve">INDEKS</t>
  </si>
  <si>
    <t xml:space="preserve">INDEKS**</t>
  </si>
  <si>
    <t xml:space="preserve">6=5/2*100</t>
  </si>
  <si>
    <t xml:space="preserve">7=5/4*100</t>
  </si>
  <si>
    <t xml:space="preserve">PRIHODI UKUPNO</t>
  </si>
  <si>
    <t xml:space="preserve">6 PRIHODI POSLOVANJA</t>
  </si>
  <si>
    <t xml:space="preserve">7 PRIHODI OD PRODAJE NEFINANCIJSKE IMOVINE</t>
  </si>
  <si>
    <t xml:space="preserve">RASHODI UKUPNO</t>
  </si>
  <si>
    <t xml:space="preserve">3 RASHODI  POSLOVANJA</t>
  </si>
  <si>
    <t xml:space="preserve">4 RASHODI ZA NABAVU NEFINANCIJSKE IMOVINE</t>
  </si>
  <si>
    <t xml:space="preserve">RAZLIKA - VIŠAK MANJAK</t>
  </si>
  <si>
    <t xml:space="preserve">SAŽETAK RAČUNA FINANCIRANJA</t>
  </si>
  <si>
    <t xml:space="preserve">8 PRIMICI OD FINANCIJSKE IMOVINE I ZADUŽIVANJA</t>
  </si>
  <si>
    <t xml:space="preserve">5 IZDACI ZA FINANCIJSKU IMOVINU I OTPLATE ZAJMOVA</t>
  </si>
  <si>
    <t xml:space="preserve">RAZLIKA PRIMITAKA I IZDATAKA</t>
  </si>
  <si>
    <t xml:space="preserve">PRENESENI VIŠAK/MANJAK IZ PRETHODNE GODINE</t>
  </si>
  <si>
    <t xml:space="preserve">PRIJENOS  VIŠKA/MANJKA U SLJEDEĆE RAZDOBLJE</t>
  </si>
  <si>
    <t xml:space="preserve"> RAČUN PRIHODA I RASHODA </t>
  </si>
  <si>
    <t xml:space="preserve">IZVJEŠTAJ O PRIHODIMA I RASHODIMA PREMA EKONOMSKOJ KLASIFIKACIJI </t>
  </si>
  <si>
    <t xml:space="preserve">UKUPNI PRIHODI</t>
  </si>
  <si>
    <t xml:space="preserve">Prihodi poslovanja</t>
  </si>
  <si>
    <t xml:space="preserve">Pomoći iz inozemstva i od subjekata unutar općeg proračuna</t>
  </si>
  <si>
    <t xml:space="preserve">Pomoći od inozemnih vlada</t>
  </si>
  <si>
    <t xml:space="preserve">Tekuće pomoći od inozemnih vlada</t>
  </si>
  <si>
    <t xml:space="preserve">Kapitalne pomoći od inozemnih vlada</t>
  </si>
  <si>
    <t xml:space="preserve">Pomoći od međunar.org. te instit. i tijela EU</t>
  </si>
  <si>
    <t xml:space="preserve">Tekuće pomoći od međunarodnih organizacija</t>
  </si>
  <si>
    <t xml:space="preserve">Kapitalne pomoći od međunarodnih organizacija</t>
  </si>
  <si>
    <t xml:space="preserve">Tekuće pomoći od institucija i tijela EU</t>
  </si>
  <si>
    <t xml:space="preserve">Kapitalne pomoći od institucija i tijela EU</t>
  </si>
  <si>
    <t xml:space="preserve">Pomoći proračunu iz drugih prorač.i izvanpror.koris.</t>
  </si>
  <si>
    <t xml:space="preserve">Tekuće pom.prorač. iz drugih prorač.i izvanpror.koris.</t>
  </si>
  <si>
    <t xml:space="preserve">Kapitalne pom.prorač.iz drugih prorač.i izvanpror.koris.</t>
  </si>
  <si>
    <t xml:space="preserve">Pomoći od izvanproračunskih korisnika</t>
  </si>
  <si>
    <t xml:space="preserve">Tekuće pomoći od izvanproračunskih korisnika</t>
  </si>
  <si>
    <t xml:space="preserve">Kapitalne pomoći od izvanproračunskih korisnika</t>
  </si>
  <si>
    <t xml:space="preserve">Pomoći prorač.koris.iz prorač.koji im nije nadležan</t>
  </si>
  <si>
    <t xml:space="preserve">Tekuće pom.prorač.koris.iz prorač.koji im nije nadl.</t>
  </si>
  <si>
    <t xml:space="preserve">Kapitalne pom.prorač.koris.iz prorač.koji im nije nadl.</t>
  </si>
  <si>
    <t xml:space="preserve">Pomoći temeljem prijenosa EU sredstava</t>
  </si>
  <si>
    <t xml:space="preserve">Tekuće pomoći temeljem prijenosa EU sredstava</t>
  </si>
  <si>
    <t xml:space="preserve">Kapitalne pomoći temeljem prijenosa EU sredstava</t>
  </si>
  <si>
    <t xml:space="preserve">Prihodi od imovine</t>
  </si>
  <si>
    <t xml:space="preserve">Prihodi od financijske imovine</t>
  </si>
  <si>
    <t xml:space="preserve">Prihodi od kamata po vrijed.papirima</t>
  </si>
  <si>
    <t xml:space="preserve">Kamate na oročena sred.i depoz.po viđenju</t>
  </si>
  <si>
    <t xml:space="preserve">Ostali prohodi od financijske imovine</t>
  </si>
  <si>
    <t xml:space="preserve">Prihodi od upravnih i administrativnih pristojbi, pristojbi po posebnim propisima i naknada</t>
  </si>
  <si>
    <t xml:space="preserve">Prihodi po posebnim propisima</t>
  </si>
  <si>
    <t xml:space="preserve">Ostali nespomenuti prihodi</t>
  </si>
  <si>
    <t xml:space="preserve">Donacije od pravnih i fiz.osoba izvan općeg proračuna</t>
  </si>
  <si>
    <t xml:space="preserve">Tekuće pomoći</t>
  </si>
  <si>
    <t xml:space="preserve">Kapitalne pomoći</t>
  </si>
  <si>
    <t xml:space="preserve">Prihodi iz nadležnog proračuna u od HZZO-a na tem.ug.obv.</t>
  </si>
  <si>
    <t xml:space="preserve">Prihodi iz nadl.prorač.za fin.red.djel.pror.korisnika</t>
  </si>
  <si>
    <t xml:space="preserve">Prihodi iz nadl.prorač.za fin.rashoda poslovanja</t>
  </si>
  <si>
    <t xml:space="preserve">Prihodi iz nadl.prorač.za fin.rash.za nab.nefin.imov.</t>
  </si>
  <si>
    <t xml:space="preserve">Prihodi iz nadl.prorač.za fin.izdataka za fin.imov.i otpl.zajmova</t>
  </si>
  <si>
    <t xml:space="preserve">Kazne, upravne mjere i ostali prihodi</t>
  </si>
  <si>
    <t xml:space="preserve">Ostali prihodi</t>
  </si>
  <si>
    <t xml:space="preserve">Prihodi od prodaje nefinancijske imovine</t>
  </si>
  <si>
    <t xml:space="preserve">Prihodi od prodaje proizvedene dugotrajne imovine</t>
  </si>
  <si>
    <t xml:space="preserve">Prihodi od prodaje postrojenja i opreme</t>
  </si>
  <si>
    <t xml:space="preserve">Prihodi od prodaje prijevoznih sredstava</t>
  </si>
  <si>
    <t xml:space="preserve">Prihodi od prodaje proizvedene kratkotrajne imovine</t>
  </si>
  <si>
    <t xml:space="preserve">Prihodi od prodaje zaliha</t>
  </si>
  <si>
    <t xml:space="preserve">…</t>
  </si>
  <si>
    <t xml:space="preserve">UKUPNI RASHODI</t>
  </si>
  <si>
    <t xml:space="preserve">Rashodi poslovanja</t>
  </si>
  <si>
    <t xml:space="preserve">Rashodi za zaposlene</t>
  </si>
  <si>
    <t xml:space="preserve">Plaće (Bruto)</t>
  </si>
  <si>
    <t xml:space="preserve">Plaće za redovan rad</t>
  </si>
  <si>
    <t xml:space="preserve">Ostali rashodi za zaposlene</t>
  </si>
  <si>
    <t xml:space="preserve">Doprinosi na plaće</t>
  </si>
  <si>
    <t xml:space="preserve">Doprinos za mirovinsko osiguranje</t>
  </si>
  <si>
    <t xml:space="preserve">Doprinosi za obvezno zdravstveno osiguranje</t>
  </si>
  <si>
    <t xml:space="preserve">Materijalni rashodi</t>
  </si>
  <si>
    <t xml:space="preserve">Naknade troškova zaposlenima</t>
  </si>
  <si>
    <t xml:space="preserve">Službena putovanja</t>
  </si>
  <si>
    <t xml:space="preserve">Naknade za prijevoz, za rad na terenu i odvojeni život</t>
  </si>
  <si>
    <t xml:space="preserve">Stručno usavršavanje zaposlenika</t>
  </si>
  <si>
    <t xml:space="preserve">Naknade za korištenje privatnog vozila u službene svrhe</t>
  </si>
  <si>
    <t xml:space="preserve">Rashodi za materijal i energiju</t>
  </si>
  <si>
    <t xml:space="preserve">Uredski materijal i ostali materijalni rashodi</t>
  </si>
  <si>
    <t xml:space="preserve">Materijal i sirovine</t>
  </si>
  <si>
    <t xml:space="preserve">Energija</t>
  </si>
  <si>
    <t xml:space="preserve">Materijal i dijelovi za tekuće i invest.održavanje</t>
  </si>
  <si>
    <t xml:space="preserve">Sitan inventar i auto gume</t>
  </si>
  <si>
    <t xml:space="preserve">Službena, radna i zaštitna odjeća i obuća</t>
  </si>
  <si>
    <t xml:space="preserve">Rashodi za usluge</t>
  </si>
  <si>
    <t xml:space="preserve">Usluge telefona, pošte i prijevoza</t>
  </si>
  <si>
    <t xml:space="preserve">Usluge tekućeg i investicijskog održavanja</t>
  </si>
  <si>
    <t xml:space="preserve">Usluge promidžbe i informiranja</t>
  </si>
  <si>
    <t xml:space="preserve">Komunalne usluge</t>
  </si>
  <si>
    <t xml:space="preserve">Zakupnine i najamnine</t>
  </si>
  <si>
    <t xml:space="preserve">Obvezni i preventivni zdravstveni pregledi zaposlenika</t>
  </si>
  <si>
    <t xml:space="preserve">Intelektualne i osobne usluge</t>
  </si>
  <si>
    <t xml:space="preserve">Računalne usluge</t>
  </si>
  <si>
    <t xml:space="preserve">Ostale usluge</t>
  </si>
  <si>
    <t xml:space="preserve">Naknade troškova osobama izvan radnog odnosa</t>
  </si>
  <si>
    <t xml:space="preserve">Ostali nespomenuti rashodi poslovanja</t>
  </si>
  <si>
    <t xml:space="preserve">Naknade za rad predstav.i izvrš.tijela, povjeren.i sl.</t>
  </si>
  <si>
    <t xml:space="preserve">Premije osiguranja</t>
  </si>
  <si>
    <t xml:space="preserve">Reprezentacija</t>
  </si>
  <si>
    <t xml:space="preserve">Članarine i norme</t>
  </si>
  <si>
    <t xml:space="preserve">Pristojbe i naknade</t>
  </si>
  <si>
    <t xml:space="preserve">Troškovi sudskih postupaka</t>
  </si>
  <si>
    <t xml:space="preserve">Financijski rashodi</t>
  </si>
  <si>
    <t xml:space="preserve">Ostali financijski rashodi</t>
  </si>
  <si>
    <t xml:space="preserve">Bankarske usluge i usluge platnog prometa</t>
  </si>
  <si>
    <t xml:space="preserve">Zatezne kamate</t>
  </si>
  <si>
    <t xml:space="preserve">Ostali nespomenuti financijski rashodi</t>
  </si>
  <si>
    <t xml:space="preserve">Rashodi za nabavu nefinancijske imovine</t>
  </si>
  <si>
    <t xml:space="preserve">Rashodi za nabavu neproizvedene dugotrajne imovine</t>
  </si>
  <si>
    <t xml:space="preserve">Nematerijalna imovina</t>
  </si>
  <si>
    <t xml:space="preserve">Licence</t>
  </si>
  <si>
    <t xml:space="preserve">Rashodi za nabavu proizvedene dugotrajne imovine</t>
  </si>
  <si>
    <t xml:space="preserve">Građevinski objekti</t>
  </si>
  <si>
    <t xml:space="preserve">Ostali građevinski objekti</t>
  </si>
  <si>
    <t xml:space="preserve">Postrojenja i oprema</t>
  </si>
  <si>
    <t xml:space="preserve">Uredska oprema i namještaj</t>
  </si>
  <si>
    <t xml:space="preserve">Komunikacijska oprema</t>
  </si>
  <si>
    <t xml:space="preserve">Oprema za održavanje i zaštitu</t>
  </si>
  <si>
    <t xml:space="preserve">Instrumenti, uređaji i strojevi</t>
  </si>
  <si>
    <t xml:space="preserve">Sportska i glazbena oprema</t>
  </si>
  <si>
    <t xml:space="preserve">Uređaji, strojevi i oprema za ostale namjene</t>
  </si>
  <si>
    <t xml:space="preserve">Prijevozna sredstva</t>
  </si>
  <si>
    <t xml:space="preserve">Prijevozna sredstva sredstva u cestovnom prometu</t>
  </si>
  <si>
    <t xml:space="preserve">Rashodi za dodatna ulag.na nefinanc.imovini</t>
  </si>
  <si>
    <t xml:space="preserve">Dodatna ulaganja na građevinskim objektima</t>
  </si>
  <si>
    <t xml:space="preserve">Obveznik:</t>
  </si>
  <si>
    <t xml:space="preserve">44313 - DJEČJI VRTIĆ IVANČICA</t>
  </si>
  <si>
    <t xml:space="preserve">Razina:</t>
  </si>
  <si>
    <t xml:space="preserve">21</t>
  </si>
  <si>
    <t xml:space="preserve">Razdoblje:</t>
  </si>
  <si>
    <t xml:space="preserve">2026-06</t>
  </si>
  <si>
    <t xml:space="preserve">IZVJEŠTAJ O PRIHODIMA I RASHODIMA, PRIMICIMA I IZDACIMA</t>
  </si>
  <si>
    <t xml:space="preserve">Račun iz Rač. plana</t>
  </si>
  <si>
    <t xml:space="preserve">Opis stavke</t>
  </si>
  <si>
    <t xml:space="preserve">Šifra</t>
  </si>
  <si>
    <t xml:space="preserve">Ostvareno u izvještajnom razdoblju preth. godine</t>
  </si>
  <si>
    <t xml:space="preserve">Ostvareno u izvještajnom razdoblju 
tekuće godine</t>
  </si>
  <si>
    <t xml:space="preserve">Indeks
(5/4)</t>
  </si>
  <si>
    <t xml:space="preserve">3</t>
  </si>
  <si>
    <t xml:space="preserve">Prihodi i rashodi poslovanja</t>
  </si>
  <si>
    <t xml:space="preserve">PRIHODI POSLOVANJA (šifre 61+62+63+64+65+66+67+68)</t>
  </si>
  <si>
    <t xml:space="preserve">6</t>
  </si>
  <si>
    <t xml:space="preserve">Prihodi od poreza (šifre 611+612+613+614+615+616)</t>
  </si>
  <si>
    <t xml:space="preserve">61</t>
  </si>
  <si>
    <t xml:space="preserve">Porez na dohodak (šifre 6111 do 6116 - 6117 - 6119)</t>
  </si>
  <si>
    <t xml:space="preserve">611</t>
  </si>
  <si>
    <t xml:space="preserve">Porez na dohodak od nesamostalnog rada</t>
  </si>
  <si>
    <t xml:space="preserve">6111</t>
  </si>
  <si>
    <t xml:space="preserve">Porez na dohodak od samostalnih djelatnosti</t>
  </si>
  <si>
    <t xml:space="preserve">6112</t>
  </si>
  <si>
    <t xml:space="preserve">Porez na dohodak od imovine i imovinskih prava</t>
  </si>
  <si>
    <t xml:space="preserve">6113</t>
  </si>
  <si>
    <t xml:space="preserve">Porez na dohodak od kapitala</t>
  </si>
  <si>
    <t xml:space="preserve">6114</t>
  </si>
  <si>
    <t xml:space="preserve">Porez na dohodak po godišnjoj prijavi</t>
  </si>
  <si>
    <t xml:space="preserve">6115</t>
  </si>
  <si>
    <t xml:space="preserve">Porez na dohodak utvrđen u postupku nadzora za prethodne godine </t>
  </si>
  <si>
    <t xml:space="preserve">6116</t>
  </si>
  <si>
    <t xml:space="preserve">Povrat poreza na dohodak po godišnjoj prijavi</t>
  </si>
  <si>
    <t xml:space="preserve">6117</t>
  </si>
  <si>
    <t xml:space="preserve">Povrat više ostvarenog poreza na dohodak za decentralizirane funkcije</t>
  </si>
  <si>
    <t xml:space="preserve">6119</t>
  </si>
  <si>
    <t xml:space="preserve">Porez na dobit (šifre 6121 do 6124 - 6125)</t>
  </si>
  <si>
    <t xml:space="preserve">612</t>
  </si>
  <si>
    <t xml:space="preserve">Porez na dobit od poduzetnika</t>
  </si>
  <si>
    <t xml:space="preserve">6121</t>
  </si>
  <si>
    <t xml:space="preserve">Porez na dobit po odbitku na naknade za korištenje prava i za usluge</t>
  </si>
  <si>
    <t xml:space="preserve">6122</t>
  </si>
  <si>
    <t xml:space="preserve">Porez na dobit po odbitku na kamate, dividende i udjele u dobiti</t>
  </si>
  <si>
    <t xml:space="preserve">6123</t>
  </si>
  <si>
    <t xml:space="preserve">Porez na dobit po godišnjoj prijavi</t>
  </si>
  <si>
    <t xml:space="preserve">6124</t>
  </si>
  <si>
    <t xml:space="preserve">Povrat poreza na dobit po godišnjoj prijavi</t>
  </si>
  <si>
    <t xml:space="preserve">6125</t>
  </si>
  <si>
    <t xml:space="preserve">Porezi na imovinu (šifre 6131 do 6135)</t>
  </si>
  <si>
    <t xml:space="preserve">613</t>
  </si>
  <si>
    <t xml:space="preserve">Stalni porezi na nepokretnu imovinu (zemlju, zgrade, kuće i ostalo)</t>
  </si>
  <si>
    <t xml:space="preserve">6131</t>
  </si>
  <si>
    <t xml:space="preserve">Porez na nasljedstva i darove</t>
  </si>
  <si>
    <t xml:space="preserve">6132</t>
  </si>
  <si>
    <t xml:space="preserve">Porez na kapitalne i financijske transakcije</t>
  </si>
  <si>
    <t xml:space="preserve">6133</t>
  </si>
  <si>
    <t xml:space="preserve">Povremeni porezi na imovinu</t>
  </si>
  <si>
    <t xml:space="preserve">6134</t>
  </si>
  <si>
    <t xml:space="preserve">Ostali stalni porezi na imovinu</t>
  </si>
  <si>
    <t xml:space="preserve">6135</t>
  </si>
  <si>
    <r>
      <rPr>
        <sz val="9"/>
        <color rgb="FF000000"/>
        <rFont val="Arial"/>
        <family val="2"/>
        <charset val="1"/>
      </rPr>
      <t xml:space="preserve">Porezi na robu i usluge (šifre 6141 do </t>
    </r>
    <r>
      <rPr>
        <sz val="9"/>
        <rFont val="Arial"/>
        <family val="2"/>
        <charset val="1"/>
      </rPr>
      <t xml:space="preserve">6147</t>
    </r>
    <r>
      <rPr>
        <sz val="9"/>
        <color rgb="FF000000"/>
        <rFont val="Arial"/>
        <family val="2"/>
        <charset val="1"/>
      </rPr>
      <t xml:space="preserve">) </t>
    </r>
  </si>
  <si>
    <t xml:space="preserve">614</t>
  </si>
  <si>
    <t xml:space="preserve">Porez na dodanu vrijednost</t>
  </si>
  <si>
    <t xml:space="preserve">6141</t>
  </si>
  <si>
    <t xml:space="preserve">Porez na promet</t>
  </si>
  <si>
    <t xml:space="preserve">6142</t>
  </si>
  <si>
    <t xml:space="preserve">Posebni porezi i trošarine </t>
  </si>
  <si>
    <t xml:space="preserve">6143</t>
  </si>
  <si>
    <t xml:space="preserve">Porezi na korištenje dobara ili izvođenje aktivnosti</t>
  </si>
  <si>
    <t xml:space="preserve">6145</t>
  </si>
  <si>
    <t xml:space="preserve">Ostali porezi na robu i usluge</t>
  </si>
  <si>
    <t xml:space="preserve">6146</t>
  </si>
  <si>
    <t xml:space="preserve">Porez na dobitke od igara na sreću i ostali porezi od igara na sreću</t>
  </si>
  <si>
    <t xml:space="preserve">6147</t>
  </si>
  <si>
    <t xml:space="preserve">Porezi na međunarodnu trgovinu i transakcije (šifre 6151+6152)</t>
  </si>
  <si>
    <t xml:space="preserve">615</t>
  </si>
  <si>
    <t xml:space="preserve">Carine i carinske pristojbe</t>
  </si>
  <si>
    <t xml:space="preserve">6151</t>
  </si>
  <si>
    <t xml:space="preserve">Ostali porezi na međunarodnu trgovinu i transakcije</t>
  </si>
  <si>
    <t xml:space="preserve">6152</t>
  </si>
  <si>
    <t xml:space="preserve">Ostali prihodi od poreza (šifre 6161 do 6163)</t>
  </si>
  <si>
    <t xml:space="preserve">616</t>
  </si>
  <si>
    <t xml:space="preserve">Ostali prihodi od poreza koje plaćaju pravne osobe</t>
  </si>
  <si>
    <t xml:space="preserve">6161</t>
  </si>
  <si>
    <t xml:space="preserve">Ostali prihodi od poreza koje plaćaju fizičke osobe</t>
  </si>
  <si>
    <t xml:space="preserve">6162</t>
  </si>
  <si>
    <t xml:space="preserve">Ostali neraspoređeni prihodi od poreza</t>
  </si>
  <si>
    <t xml:space="preserve">6163</t>
  </si>
  <si>
    <t xml:space="preserve">Doprinosi (šifre 621+622+623)</t>
  </si>
  <si>
    <t xml:space="preserve">62</t>
  </si>
  <si>
    <t xml:space="preserve">Doprinosi za zdravstveno osiguranje (šifre 6211+6212) </t>
  </si>
  <si>
    <t xml:space="preserve">621</t>
  </si>
  <si>
    <t xml:space="preserve">Doprinosi za obvezno zdravstveno osiguranje </t>
  </si>
  <si>
    <t xml:space="preserve">6211</t>
  </si>
  <si>
    <t xml:space="preserve">Doprinosi za obvezno zdravstveno osiguranje za slučaj ozljede na radu</t>
  </si>
  <si>
    <t xml:space="preserve">6212</t>
  </si>
  <si>
    <t xml:space="preserve">Doprinosi za mirovinsko osiguranje</t>
  </si>
  <si>
    <t xml:space="preserve">622</t>
  </si>
  <si>
    <t xml:space="preserve">Doprinosi za zapošljavanje</t>
  </si>
  <si>
    <t xml:space="preserve">623</t>
  </si>
  <si>
    <t xml:space="preserve">Pomoći iz inozemstva i od subjekata unutar općeg proračuna (šifre 631+632+633+634+635+636+637+638+639)</t>
  </si>
  <si>
    <t xml:space="preserve">63</t>
  </si>
  <si>
    <t xml:space="preserve">Pomoći od inozemnih vlada (šifre 6311+6312)</t>
  </si>
  <si>
    <t xml:space="preserve">631</t>
  </si>
  <si>
    <t xml:space="preserve">6311</t>
  </si>
  <si>
    <t xml:space="preserve">6312</t>
  </si>
  <si>
    <t xml:space="preserve">Pomoći od međunarodnih organizacija te institucija i tijela EU (šifre 6321 do 6324)</t>
  </si>
  <si>
    <t xml:space="preserve">632</t>
  </si>
  <si>
    <t xml:space="preserve">6321</t>
  </si>
  <si>
    <t xml:space="preserve">6322</t>
  </si>
  <si>
    <t xml:space="preserve">6323</t>
  </si>
  <si>
    <t xml:space="preserve">6324</t>
  </si>
  <si>
    <t xml:space="preserve">Pomoći proračunu i izvanproračunskim korisnicima iz drugih proračuna (šifre 6331+6332)</t>
  </si>
  <si>
    <t xml:space="preserve">633</t>
  </si>
  <si>
    <t xml:space="preserve">Tekuće pomoći proračunu i izvanproračunskim korisnicima iz drugih proračuna</t>
  </si>
  <si>
    <t xml:space="preserve">6331</t>
  </si>
  <si>
    <t xml:space="preserve">Kapitalne pomoći proračunu i izvanproračunskim korisnicima iz drugih proračuna</t>
  </si>
  <si>
    <t xml:space="preserve">6332</t>
  </si>
  <si>
    <t xml:space="preserve">Pomoći od izvanproračunskih korisnika (šifre 6341+6342)</t>
  </si>
  <si>
    <t xml:space="preserve">634</t>
  </si>
  <si>
    <t xml:space="preserve">6341</t>
  </si>
  <si>
    <t xml:space="preserve">Kapitalne pomoći od izvanproračunskih korisnika </t>
  </si>
  <si>
    <t xml:space="preserve">6342</t>
  </si>
  <si>
    <t xml:space="preserve">Pomoći izravnanja za decentralizirane funkcije i fiskalnog izravnanja (šifre 6351 do 6353)</t>
  </si>
  <si>
    <t xml:space="preserve">635</t>
  </si>
  <si>
    <t xml:space="preserve">Tekuće pomoći izravnanja za decentralizirane funkcije</t>
  </si>
  <si>
    <t xml:space="preserve">6351</t>
  </si>
  <si>
    <t xml:space="preserve">Kapitalne pomoći izravnanja za decentralizirane funkcije</t>
  </si>
  <si>
    <t xml:space="preserve">6352</t>
  </si>
  <si>
    <t xml:space="preserve">6353</t>
  </si>
  <si>
    <t xml:space="preserve">Pomoći fiskalnog izravnanja</t>
  </si>
  <si>
    <t xml:space="preserve">636</t>
  </si>
  <si>
    <t xml:space="preserve">Pomoći proračunskim korisnicima iz proračuna koji im nije nadležan (šifre 6361+6362)</t>
  </si>
  <si>
    <t xml:space="preserve">6361</t>
  </si>
  <si>
    <t xml:space="preserve">Tekuće pomoći proračunskim korisnicima iz proračuna koji im nije nadležan</t>
  </si>
  <si>
    <t xml:space="preserve">6362</t>
  </si>
  <si>
    <t xml:space="preserve">Kapitalne pomoći proračunskim korisnicima iz proračuna koji im nije nadležan</t>
  </si>
  <si>
    <t xml:space="preserve">637</t>
  </si>
  <si>
    <t xml:space="preserve">Pomoći iz drugih proračuna i od izvanproračunskih korisnika temeljem protestiranih jamstava (šifra 6371+6372)</t>
  </si>
  <si>
    <t xml:space="preserve">6371</t>
  </si>
  <si>
    <t xml:space="preserve">Pomoći primljene iz drugih proračuna i od izvanproračunskih korisnika po protestiranim jamstvima</t>
  </si>
  <si>
    <t xml:space="preserve">6372</t>
  </si>
  <si>
    <t xml:space="preserve">Povrat pomoći danih drugim proračunima i izvanproračunskim korisnicima po protestiranim jamstvima</t>
  </si>
  <si>
    <t xml:space="preserve">638</t>
  </si>
  <si>
    <t xml:space="preserve">Pomoći temeljem prijenosa EU sredstava (šifre 6381+6382)</t>
  </si>
  <si>
    <t xml:space="preserve">6381</t>
  </si>
  <si>
    <t xml:space="preserve">6382</t>
  </si>
  <si>
    <t xml:space="preserve">639</t>
  </si>
  <si>
    <t xml:space="preserve">Prijenosi između proračunskih korisnika istog proračuna (šifre 6391 do 6394)</t>
  </si>
  <si>
    <t xml:space="preserve">Tekući prijenosi između proračunskih korisnika istog proračuna</t>
  </si>
  <si>
    <t xml:space="preserve">6391</t>
  </si>
  <si>
    <t xml:space="preserve">Kapitalni prijenosi između proračunskih korisnika istog proračuna</t>
  </si>
  <si>
    <t xml:space="preserve">6392</t>
  </si>
  <si>
    <t xml:space="preserve">Tekući prijenosi između proračunskih korisnika istog proračuna temeljem prijenosa EU sredstava</t>
  </si>
  <si>
    <t xml:space="preserve">6393</t>
  </si>
  <si>
    <t xml:space="preserve">Kapitalni prijenosi između proračunskih korisnika istog proračuna temeljem prijenosa EU sredstava</t>
  </si>
  <si>
    <t xml:space="preserve">6394</t>
  </si>
  <si>
    <t xml:space="preserve">Prihodi od imovine (šifre 641+642+643)</t>
  </si>
  <si>
    <t xml:space="preserve">64</t>
  </si>
  <si>
    <t xml:space="preserve">Prihodi od financijske imovine (šifre 6412 do 6419) </t>
  </si>
  <si>
    <t xml:space="preserve">641</t>
  </si>
  <si>
    <t xml:space="preserve">Prihodi od kamata po vrijednosnim papirima</t>
  </si>
  <si>
    <t xml:space="preserve">6412</t>
  </si>
  <si>
    <t xml:space="preserve">Kamate na oročena sredstva i depozite po viđenju</t>
  </si>
  <si>
    <t xml:space="preserve">6413</t>
  </si>
  <si>
    <t xml:space="preserve">Prihodi od zateznih kamata </t>
  </si>
  <si>
    <t xml:space="preserve">6414</t>
  </si>
  <si>
    <t xml:space="preserve">Prihodi od pozitivnih tečajnih razlika i razlika zbog primjene valutne klauzule</t>
  </si>
  <si>
    <t xml:space="preserve">6415</t>
  </si>
  <si>
    <t xml:space="preserve">Prihodi od dividendi</t>
  </si>
  <si>
    <t xml:space="preserve">6416</t>
  </si>
  <si>
    <t xml:space="preserve">Prihodi iz dobiti trgovačkih društava, kreditnih i ostalih financijskih institucija po posebnim propisima</t>
  </si>
  <si>
    <t xml:space="preserve">6417</t>
  </si>
  <si>
    <t xml:space="preserve">Ostali prihodi od financijske imovine</t>
  </si>
  <si>
    <t xml:space="preserve">6419</t>
  </si>
  <si>
    <t xml:space="preserve">Prihodi od nefinancijske imovine (šifre 6421 do 6429)</t>
  </si>
  <si>
    <t xml:space="preserve">642</t>
  </si>
  <si>
    <t xml:space="preserve">Naknade za koncesije</t>
  </si>
  <si>
    <t xml:space="preserve">6421</t>
  </si>
  <si>
    <t xml:space="preserve">Prihodi od zakupa i iznajmljivanja imovine</t>
  </si>
  <si>
    <t xml:space="preserve">6422</t>
  </si>
  <si>
    <t xml:space="preserve">Naknada za korištenje nefinancijske imovine</t>
  </si>
  <si>
    <t xml:space="preserve">6423</t>
  </si>
  <si>
    <t xml:space="preserve">Naknade za ceste</t>
  </si>
  <si>
    <t xml:space="preserve">6424</t>
  </si>
  <si>
    <t xml:space="preserve">6425</t>
  </si>
  <si>
    <t xml:space="preserve">Prihodi od prodaje kratkotrajne nefinancijske imovine, sitnog inventara i autoguma</t>
  </si>
  <si>
    <t xml:space="preserve">Ostali prihodi od nefinancijske imovine</t>
  </si>
  <si>
    <t xml:space="preserve">6429</t>
  </si>
  <si>
    <t xml:space="preserve">Prihodi od kamata na dane zajmove (šifre 6431 do 6437)</t>
  </si>
  <si>
    <t xml:space="preserve">643</t>
  </si>
  <si>
    <t xml:space="preserve">Prihodi od kamata na dane zajmove međunarodnim organizacijama, institucijama i tijelima EU te inozemnim vladama</t>
  </si>
  <si>
    <t xml:space="preserve">6431</t>
  </si>
  <si>
    <t xml:space="preserve">Prihodi od kamata na dane zajmove neprofitnim organizacijama, građanima i kućanstvima</t>
  </si>
  <si>
    <t xml:space="preserve">6432</t>
  </si>
  <si>
    <t xml:space="preserve">Prihodi od kamata na dane zajmove kreditnim i ostalim financijskim institucijama u javnom sektoru</t>
  </si>
  <si>
    <t xml:space="preserve">6433</t>
  </si>
  <si>
    <t xml:space="preserve">Prihodi od kamata na dane zajmove trgovačkim društvima u javnom sektoru</t>
  </si>
  <si>
    <t xml:space="preserve">6434</t>
  </si>
  <si>
    <t xml:space="preserve">Prihodi od kamata na dane zajmove kreditnim i ostalim financijskim institucijama izvan javnog sektora</t>
  </si>
  <si>
    <t xml:space="preserve">6435</t>
  </si>
  <si>
    <t xml:space="preserve">Prihodi od kamata na dane zajmove trgovačkim društvima i obrtnicima izvan javnog sektora</t>
  </si>
  <si>
    <t xml:space="preserve">6436</t>
  </si>
  <si>
    <t xml:space="preserve">Prihodi od kamata na dane zajmove drugim razinama vlasti</t>
  </si>
  <si>
    <t xml:space="preserve">6437</t>
  </si>
  <si>
    <t xml:space="preserve">Prihodi od upravnih i administrativnih pristojbi, pristojbi po posebnim propisima i naknada (šifre 651+652+653+654)</t>
  </si>
  <si>
    <t xml:space="preserve">65</t>
  </si>
  <si>
    <t xml:space="preserve">Upravne i administrativne pristojbe (šifre 6511 do 6514)</t>
  </si>
  <si>
    <t xml:space="preserve">651</t>
  </si>
  <si>
    <t xml:space="preserve">Državne upravne i sudske pristojbe</t>
  </si>
  <si>
    <t xml:space="preserve">6511</t>
  </si>
  <si>
    <t xml:space="preserve">Županijske, gradske i općinske pristojbe i naknade</t>
  </si>
  <si>
    <t xml:space="preserve">6512</t>
  </si>
  <si>
    <t xml:space="preserve">Ostale upravne pristojbe i naknade</t>
  </si>
  <si>
    <t xml:space="preserve">6513</t>
  </si>
  <si>
    <t xml:space="preserve">Ostale pristojbe i naknade</t>
  </si>
  <si>
    <t xml:space="preserve">6514</t>
  </si>
  <si>
    <t xml:space="preserve">Prihodi po posebnim propisima (šifre 6521 do 6528)</t>
  </si>
  <si>
    <t xml:space="preserve">652</t>
  </si>
  <si>
    <t xml:space="preserve">Prihodi državne uprave</t>
  </si>
  <si>
    <t xml:space="preserve">6521</t>
  </si>
  <si>
    <t xml:space="preserve">Prihodi vodnog gospodarstva</t>
  </si>
  <si>
    <t xml:space="preserve">6522</t>
  </si>
  <si>
    <t xml:space="preserve">Doprinosi za šume</t>
  </si>
  <si>
    <t xml:space="preserve">6524</t>
  </si>
  <si>
    <t xml:space="preserve">Mjesni samodoprinos</t>
  </si>
  <si>
    <t xml:space="preserve">6525</t>
  </si>
  <si>
    <t xml:space="preserve">6526</t>
  </si>
  <si>
    <t xml:space="preserve">Naknade od financijske imovine</t>
  </si>
  <si>
    <t xml:space="preserve">6527</t>
  </si>
  <si>
    <t xml:space="preserve">6528</t>
  </si>
  <si>
    <t xml:space="preserve">Prihodi od novčane naknade poslodavca zbog nezapošljavanja osoba s invaliditetom</t>
  </si>
  <si>
    <t xml:space="preserve">Komunalni doprinosi i naknade (šifre 6531 do 6533)</t>
  </si>
  <si>
    <t xml:space="preserve">653</t>
  </si>
  <si>
    <t xml:space="preserve">Komunalni doprinosi</t>
  </si>
  <si>
    <t xml:space="preserve">6531</t>
  </si>
  <si>
    <t xml:space="preserve">Komunalne naknade</t>
  </si>
  <si>
    <t xml:space="preserve">6532</t>
  </si>
  <si>
    <t xml:space="preserve">Naknade za priključak</t>
  </si>
  <si>
    <t xml:space="preserve">6533</t>
  </si>
  <si>
    <t xml:space="preserve">654</t>
  </si>
  <si>
    <t xml:space="preserve">Naknade za priređivanje igara na sreću</t>
  </si>
  <si>
    <t xml:space="preserve">Prihodi od prodaje proizvoda i robe te pruženih usluga, prihodi od donacija te povrati po protestiranim jamstvima (šifre 661+663)</t>
  </si>
  <si>
    <t xml:space="preserve">66</t>
  </si>
  <si>
    <t xml:space="preserve">Prihodi od prodaje proizvoda i robe te pruženih usluga (šifre 6614+6615)</t>
  </si>
  <si>
    <t xml:space="preserve">661</t>
  </si>
  <si>
    <t xml:space="preserve">Prihodi od prodaje proizvoda i robe</t>
  </si>
  <si>
    <t xml:space="preserve">6614</t>
  </si>
  <si>
    <t xml:space="preserve">Prihodi od pruženih usluga</t>
  </si>
  <si>
    <t xml:space="preserve">6615</t>
  </si>
  <si>
    <t xml:space="preserve">Donacije od pravnih i fizičkih osoba izvan općeg proračuna te povrat donacija i kapitalnih pomoći po protestiranim jamstvima (šifre 6631 do 6634)</t>
  </si>
  <si>
    <t xml:space="preserve">663</t>
  </si>
  <si>
    <t xml:space="preserve">Tekuće donacije</t>
  </si>
  <si>
    <t xml:space="preserve">6631</t>
  </si>
  <si>
    <t xml:space="preserve">Kapitalne donacije</t>
  </si>
  <si>
    <t xml:space="preserve">6632</t>
  </si>
  <si>
    <t xml:space="preserve">6633</t>
  </si>
  <si>
    <t xml:space="preserve">Povrat donacija danih neprofitnim organizacijama, građanima i kućanstvima u tuzemstvu po protestiranim jamstvima</t>
  </si>
  <si>
    <t xml:space="preserve">6634</t>
  </si>
  <si>
    <t xml:space="preserve">Povrat kapitalnih pomoći danih trgovačkim društvima i obrtnicima po protestiranim jamstvima</t>
  </si>
  <si>
    <t xml:space="preserve">Prihodi iz nadležnog proračuna i od HZZO-a na temelju ugovornih obveza (šifre 671+673)</t>
  </si>
  <si>
    <t xml:space="preserve">67</t>
  </si>
  <si>
    <t xml:space="preserve">Prihodi iz nadležnog proračuna za financiranje redovne djelatnosti proračunskih korisnika (šifre 6711 do 6714)</t>
  </si>
  <si>
    <t xml:space="preserve">671</t>
  </si>
  <si>
    <t xml:space="preserve">Prihodi iz nadležnog proračuna za financiranje rashoda poslovanja</t>
  </si>
  <si>
    <t xml:space="preserve">6711</t>
  </si>
  <si>
    <t xml:space="preserve">Prihodi iz nadležnog proračuna za financiranje rashoda za nabavu nefinancijske imovine</t>
  </si>
  <si>
    <t xml:space="preserve">6712</t>
  </si>
  <si>
    <t xml:space="preserve">6714</t>
  </si>
  <si>
    <t xml:space="preserve">Prihodi iz nadležnog proračuna za financiranje izdataka za financijsku imovinu i otplatu zajmova</t>
  </si>
  <si>
    <t xml:space="preserve">673</t>
  </si>
  <si>
    <t xml:space="preserve">Prihodi od HZZO-a na temelju ugovornih obveza</t>
  </si>
  <si>
    <t xml:space="preserve">Kazne, upravne mjere i ostali prihodi (šifre 681+683)</t>
  </si>
  <si>
    <t xml:space="preserve">68</t>
  </si>
  <si>
    <t xml:space="preserve">Kazne i upravne mjere (šifre 6811 do 6819)</t>
  </si>
  <si>
    <t xml:space="preserve">681</t>
  </si>
  <si>
    <t xml:space="preserve">Kazne za carinske prekršaje</t>
  </si>
  <si>
    <t xml:space="preserve">6811</t>
  </si>
  <si>
    <t xml:space="preserve">Kazne za devizne prekršaje</t>
  </si>
  <si>
    <t xml:space="preserve">6812</t>
  </si>
  <si>
    <t xml:space="preserve">Kazne za porezne prekršaje</t>
  </si>
  <si>
    <t xml:space="preserve">6813</t>
  </si>
  <si>
    <t xml:space="preserve">Kazne za prekršaje trgovačkih društava</t>
  </si>
  <si>
    <t xml:space="preserve">6814</t>
  </si>
  <si>
    <t xml:space="preserve">Kazne za prometne i ostale prekršaje u nadležnosti MUP-a</t>
  </si>
  <si>
    <t xml:space="preserve">6815</t>
  </si>
  <si>
    <t xml:space="preserve">Kazne i druge mjere u kaznenom postupku</t>
  </si>
  <si>
    <t xml:space="preserve">6816</t>
  </si>
  <si>
    <t xml:space="preserve">Kazne za prekršaje na kulturnim dobrima</t>
  </si>
  <si>
    <t xml:space="preserve">6817</t>
  </si>
  <si>
    <t xml:space="preserve">Upravne mjere</t>
  </si>
  <si>
    <t xml:space="preserve">6818</t>
  </si>
  <si>
    <t xml:space="preserve">Ostale kazne</t>
  </si>
  <si>
    <t xml:space="preserve">6819</t>
  </si>
  <si>
    <t xml:space="preserve">683</t>
  </si>
  <si>
    <t xml:space="preserve">RASHODI POSLOVANJA (šifre 31+32+34+35+36+37+38) </t>
  </si>
  <si>
    <t xml:space="preserve">Rashodi za zaposlene (šifre 311+312+313)</t>
  </si>
  <si>
    <t xml:space="preserve">31</t>
  </si>
  <si>
    <t xml:space="preserve">Plaće (bruto) (šifre 3111 do 3114) </t>
  </si>
  <si>
    <t xml:space="preserve">311</t>
  </si>
  <si>
    <t xml:space="preserve">3111</t>
  </si>
  <si>
    <t xml:space="preserve">Plaće u naravi</t>
  </si>
  <si>
    <t xml:space="preserve">3112</t>
  </si>
  <si>
    <t xml:space="preserve">Plaće za prekovremeni rad</t>
  </si>
  <si>
    <t xml:space="preserve">3113</t>
  </si>
  <si>
    <t xml:space="preserve">Plaće za posebne uvjete rada</t>
  </si>
  <si>
    <t xml:space="preserve">3114</t>
  </si>
  <si>
    <t xml:space="preserve">312</t>
  </si>
  <si>
    <t xml:space="preserve">Doprinosi na plaće (šifre 3131 do 3133)</t>
  </si>
  <si>
    <t xml:space="preserve">313</t>
  </si>
  <si>
    <t xml:space="preserve">Doprinosi za mirovinsko osiguranje za staž s povećanim trajanjem</t>
  </si>
  <si>
    <t xml:space="preserve">3131</t>
  </si>
  <si>
    <t xml:space="preserve">3132</t>
  </si>
  <si>
    <t xml:space="preserve">Doprinosi za obvezno osiguranje u slučaju nezaposlenosti</t>
  </si>
  <si>
    <t xml:space="preserve">3133</t>
  </si>
  <si>
    <t xml:space="preserve">Materijalni rashodi (šifre 321+322+323+324+325+329)</t>
  </si>
  <si>
    <t xml:space="preserve">32</t>
  </si>
  <si>
    <t xml:space="preserve">Naknade troškova zaposlenima (šifre 3211 do 3214)</t>
  </si>
  <si>
    <t xml:space="preserve">321</t>
  </si>
  <si>
    <t xml:space="preserve">3211</t>
  </si>
  <si>
    <t xml:space="preserve">3212</t>
  </si>
  <si>
    <t xml:space="preserve">3213</t>
  </si>
  <si>
    <t xml:space="preserve">Ostale naknade troškova zaposlenima</t>
  </si>
  <si>
    <t xml:space="preserve">3214</t>
  </si>
  <si>
    <t xml:space="preserve">Rashodi za materijal i energiju (šifre 3221 do 3227)</t>
  </si>
  <si>
    <t xml:space="preserve">322</t>
  </si>
  <si>
    <t xml:space="preserve">3221</t>
  </si>
  <si>
    <t xml:space="preserve">3222</t>
  </si>
  <si>
    <t xml:space="preserve">3223</t>
  </si>
  <si>
    <t xml:space="preserve">Materijal i dijelovi za tekuće i investicijsko održavanje</t>
  </si>
  <si>
    <t xml:space="preserve">3224</t>
  </si>
  <si>
    <t xml:space="preserve">Sitni inventar i autogume</t>
  </si>
  <si>
    <t xml:space="preserve">3225</t>
  </si>
  <si>
    <t xml:space="preserve">Vojna sredstva za jednokratnu upotrebu</t>
  </si>
  <si>
    <t xml:space="preserve">3226</t>
  </si>
  <si>
    <t xml:space="preserve">3227</t>
  </si>
  <si>
    <t xml:space="preserve">Rashodi za usluge (šifre 3231 do 3239)</t>
  </si>
  <si>
    <t xml:space="preserve">323</t>
  </si>
  <si>
    <t xml:space="preserve">Usluge telefona, interneta, pošte i prijevoza</t>
  </si>
  <si>
    <t xml:space="preserve">3231</t>
  </si>
  <si>
    <t xml:space="preserve">3232</t>
  </si>
  <si>
    <t xml:space="preserve">3233</t>
  </si>
  <si>
    <t xml:space="preserve">3234</t>
  </si>
  <si>
    <t xml:space="preserve">3235</t>
  </si>
  <si>
    <t xml:space="preserve">Zdravstvene i veterinarske usluge</t>
  </si>
  <si>
    <t xml:space="preserve">3236</t>
  </si>
  <si>
    <t xml:space="preserve">3237</t>
  </si>
  <si>
    <t xml:space="preserve">3238</t>
  </si>
  <si>
    <t xml:space="preserve">3239</t>
  </si>
  <si>
    <t xml:space="preserve">324</t>
  </si>
  <si>
    <t xml:space="preserve">325</t>
  </si>
  <si>
    <t xml:space="preserve">Rashodi lijekova i potrošnog medicinskog materijala kod zdravstvenih ustanova (šifre 3251 do 3254)</t>
  </si>
  <si>
    <t xml:space="preserve">3251</t>
  </si>
  <si>
    <t xml:space="preserve">Rashodi po osnovi utroška lijekova i potrošnog medicinskog materijala </t>
  </si>
  <si>
    <t xml:space="preserve">3252</t>
  </si>
  <si>
    <t xml:space="preserve">Rashodi po osnovi otpisa lijekova i potrošnog medicinskog materijala</t>
  </si>
  <si>
    <t xml:space="preserve">3253</t>
  </si>
  <si>
    <t xml:space="preserve">Rashodi po osnovi donacije lijekova i potrošnog medicinskog materijala</t>
  </si>
  <si>
    <t xml:space="preserve">3254</t>
  </si>
  <si>
    <t xml:space="preserve">Rashodi po osnovi prodaje lijekova i potrošnog medicinskog materijala</t>
  </si>
  <si>
    <t xml:space="preserve">Ostali nespomenuti rashodi poslovanja (šifre 3291 do 3299)</t>
  </si>
  <si>
    <t xml:space="preserve">329</t>
  </si>
  <si>
    <t xml:space="preserve">Naknade za rad predstavničkih i izvršnih tijela, povjerenstava i slično</t>
  </si>
  <si>
    <t xml:space="preserve">3291</t>
  </si>
  <si>
    <t xml:space="preserve">3292</t>
  </si>
  <si>
    <t xml:space="preserve">3293</t>
  </si>
  <si>
    <t xml:space="preserve">3294</t>
  </si>
  <si>
    <t xml:space="preserve">3295</t>
  </si>
  <si>
    <t xml:space="preserve">3296</t>
  </si>
  <si>
    <t xml:space="preserve">Ostali nespomenuti rashodi poslovanja </t>
  </si>
  <si>
    <t xml:space="preserve">3299</t>
  </si>
  <si>
    <t xml:space="preserve">Financijski rashodi (šifre 341+342+343) </t>
  </si>
  <si>
    <t xml:space="preserve">34</t>
  </si>
  <si>
    <t xml:space="preserve">Kamate za izdane vrijednosne papire (šifre 3411 do 3419)</t>
  </si>
  <si>
    <t xml:space="preserve">341</t>
  </si>
  <si>
    <t xml:space="preserve">Kamate za izdane trezorske zapise</t>
  </si>
  <si>
    <t xml:space="preserve">3411</t>
  </si>
  <si>
    <t xml:space="preserve">Kamate za izdane mjenice</t>
  </si>
  <si>
    <t xml:space="preserve">3412</t>
  </si>
  <si>
    <t xml:space="preserve">Kamate za izdane obveznice</t>
  </si>
  <si>
    <t xml:space="preserve">3413</t>
  </si>
  <si>
    <t xml:space="preserve">Kamate za ostale vrijednosne papire</t>
  </si>
  <si>
    <t xml:space="preserve">3419</t>
  </si>
  <si>
    <t xml:space="preserve">Kamate za primljene kredite i zajmove (šifre 3421 do 3428)</t>
  </si>
  <si>
    <t xml:space="preserve">342</t>
  </si>
  <si>
    <t xml:space="preserve">Kamate za primljene kredite i zajmove od međunarodnih organizacija, institucija i tijela EU te inozemnih vlada</t>
  </si>
  <si>
    <t xml:space="preserve">3421</t>
  </si>
  <si>
    <t xml:space="preserve">Kamate za primljene kredite i zajmove od kreditnih i ostalih financijskih institucija u javnom sektoru</t>
  </si>
  <si>
    <t xml:space="preserve">3422</t>
  </si>
  <si>
    <t xml:space="preserve">Kamate za primljene kredite i zajmove od kreditnih i ostalih financijskih institucija izvan javnog sektora</t>
  </si>
  <si>
    <t xml:space="preserve">3423</t>
  </si>
  <si>
    <t xml:space="preserve">Kamate za odobrene, a nerealizirane kredite i zajmove</t>
  </si>
  <si>
    <t xml:space="preserve">3425</t>
  </si>
  <si>
    <t xml:space="preserve">Kamate za primljene zajmove od trgovačkih društava u javnom sektoru</t>
  </si>
  <si>
    <t xml:space="preserve">3426</t>
  </si>
  <si>
    <t xml:space="preserve">Kamate za primljene zajmove od trgovačkih društava i obrtnika izvan javnog sektora</t>
  </si>
  <si>
    <t xml:space="preserve">3427</t>
  </si>
  <si>
    <t xml:space="preserve">Kamate za primljene zajmove od drugih razina vlasti</t>
  </si>
  <si>
    <t xml:space="preserve">3428</t>
  </si>
  <si>
    <t xml:space="preserve">Ostali financijski rashodi (šifre 3431 do 3434)</t>
  </si>
  <si>
    <t xml:space="preserve">343</t>
  </si>
  <si>
    <t xml:space="preserve">3431</t>
  </si>
  <si>
    <t xml:space="preserve">Negativne tečajne razlike i razlike zbog primjene valutne klauzule</t>
  </si>
  <si>
    <t xml:space="preserve">3432</t>
  </si>
  <si>
    <t xml:space="preserve">Zatezne kamate </t>
  </si>
  <si>
    <t xml:space="preserve">3433</t>
  </si>
  <si>
    <t xml:space="preserve">3434</t>
  </si>
  <si>
    <t xml:space="preserve">Subvencije (šifre 351+352+353)</t>
  </si>
  <si>
    <t xml:space="preserve">35</t>
  </si>
  <si>
    <t xml:space="preserve">Subvencije kreditnim i ostalim financijskim institucijama i trgovačkim društvima u javnom sektoru (šifre 3511+3512)</t>
  </si>
  <si>
    <t xml:space="preserve">351</t>
  </si>
  <si>
    <t xml:space="preserve">Subvencije kreditnim i ostalim financijskim institucijama u javnom sektoru</t>
  </si>
  <si>
    <t xml:space="preserve">3511</t>
  </si>
  <si>
    <t xml:space="preserve">Subvencije trgovačkim društvima u javnom sektoru</t>
  </si>
  <si>
    <t xml:space="preserve">3512</t>
  </si>
  <si>
    <t xml:space="preserve">Subvencije kreditnim i financijskim institucijama, trgovačkim društvima, zadrugama, poljoprivrednicima i obrtnicima izvan javnog sektora (šifre 3521 do 3523)</t>
  </si>
  <si>
    <t xml:space="preserve">352</t>
  </si>
  <si>
    <t xml:space="preserve">Subvencije kreditnim i ostalim financijskim institucijama izvan javnog sektora</t>
  </si>
  <si>
    <t xml:space="preserve">3521</t>
  </si>
  <si>
    <t xml:space="preserve">Subvencije trgovačkim društvima i zadrugama izvan javnog sektora</t>
  </si>
  <si>
    <t xml:space="preserve">3522</t>
  </si>
  <si>
    <t xml:space="preserve">Subvencije poljoprivrednicima i obrtnicima</t>
  </si>
  <si>
    <t xml:space="preserve">3523</t>
  </si>
  <si>
    <t xml:space="preserve">353</t>
  </si>
  <si>
    <t xml:space="preserve">Subvencije trgovačkim društvima, zadrugama, poljoprivrednicima i obrtnicima iz EU sredstava </t>
  </si>
  <si>
    <t xml:space="preserve">Pomoći dane u inozemstvo i unutar općeg proračuna (šifre 361+362+363+365+366+367+368+369)</t>
  </si>
  <si>
    <t xml:space="preserve">36</t>
  </si>
  <si>
    <t xml:space="preserve">Pomoći inozemnim vladama (šifre 3611+3612)</t>
  </si>
  <si>
    <t xml:space="preserve">361</t>
  </si>
  <si>
    <t xml:space="preserve">Tekuće pomoći inozemnim vladama</t>
  </si>
  <si>
    <t xml:space="preserve">3611</t>
  </si>
  <si>
    <t xml:space="preserve">Kapitalne pomoći inozemnim vladama</t>
  </si>
  <si>
    <t xml:space="preserve">3612</t>
  </si>
  <si>
    <t xml:space="preserve">Pomoći međunarodnim organizacijama te institucijama i tijelima EU (šifre 3621+3622)</t>
  </si>
  <si>
    <t xml:space="preserve">362</t>
  </si>
  <si>
    <t xml:space="preserve">Tekuće pomoći međunarodnim organizacijama te institucijama i tijelima EU</t>
  </si>
  <si>
    <t xml:space="preserve">3621</t>
  </si>
  <si>
    <t xml:space="preserve">Kapitalne pomoći međunarodnim organizacijama te institucijama i tijelima EU</t>
  </si>
  <si>
    <t xml:space="preserve">3622</t>
  </si>
  <si>
    <t xml:space="preserve">Pomoći drugom proračunu i izvanproračunskim korisnicima (šifre 3631 do 3636)</t>
  </si>
  <si>
    <t xml:space="preserve">363</t>
  </si>
  <si>
    <t xml:space="preserve">Tekuće pomoći drugom proračunu i izvanproračunskim korisnicima</t>
  </si>
  <si>
    <t xml:space="preserve">3631</t>
  </si>
  <si>
    <t xml:space="preserve">Kapitalne pomoći drugom proračunu i izvanproračunskim korisnicima</t>
  </si>
  <si>
    <t xml:space="preserve">3632</t>
  </si>
  <si>
    <t xml:space="preserve">3635</t>
  </si>
  <si>
    <t xml:space="preserve">Pomoći drugom proračunu i izvanproračunskim korisnicima po protestiranim jamstvima</t>
  </si>
  <si>
    <t xml:space="preserve">3636</t>
  </si>
  <si>
    <t xml:space="preserve">Povrat pomoći primljenih iz drugih proračuna i od izvanproračunskih korisnika po protestiranim jamstvima</t>
  </si>
  <si>
    <t xml:space="preserve">365</t>
  </si>
  <si>
    <t xml:space="preserve">Pomoći izravnanja za decentralizirane funkcije i fiskalnog izravnanja (šifre 3651 do 3653)</t>
  </si>
  <si>
    <t xml:space="preserve">3651</t>
  </si>
  <si>
    <t xml:space="preserve">3652</t>
  </si>
  <si>
    <t xml:space="preserve">3653</t>
  </si>
  <si>
    <t xml:space="preserve">366</t>
  </si>
  <si>
    <t xml:space="preserve">Pomoći proračunskim korisnicima drugih proračuna (šifre 3661 do 3663)</t>
  </si>
  <si>
    <t xml:space="preserve">3661</t>
  </si>
  <si>
    <t xml:space="preserve">Tekuće pomoći proračunskim korisnicima drugih proračuna</t>
  </si>
  <si>
    <t xml:space="preserve">3662</t>
  </si>
  <si>
    <t xml:space="preserve">Kapitalne pomoći proračunskim korisnicima drugih proračuna</t>
  </si>
  <si>
    <t xml:space="preserve">3663</t>
  </si>
  <si>
    <t xml:space="preserve">Pomoći proračunskim korisnicima po protestiranim jamstvima</t>
  </si>
  <si>
    <t xml:space="preserve">367</t>
  </si>
  <si>
    <t xml:space="preserve">Prijenosi proračunskim korisnicima iz nadležnog proračuna za financiranje redovne djelatnosti (šifre 3672 do 3674)</t>
  </si>
  <si>
    <t xml:space="preserve">Prijenosi proračunskim korisnicima iz nadležnog proračuna za financiranje rashoda poslovanja</t>
  </si>
  <si>
    <t xml:space="preserve">3672</t>
  </si>
  <si>
    <t xml:space="preserve">Prijenosi proračunskim korisnicima iz nadležnog proračuna za nabavu nefinancijske imovine</t>
  </si>
  <si>
    <t xml:space="preserve">3673</t>
  </si>
  <si>
    <t xml:space="preserve">Prijenosi proračunskim korisnicima iz nadležnog proračuna za financijsku imovinu i otplatu zajmova</t>
  </si>
  <si>
    <t xml:space="preserve">3674</t>
  </si>
  <si>
    <t xml:space="preserve">368</t>
  </si>
  <si>
    <t xml:space="preserve">Pomoći temeljem prijenosa EU sredstava (šifre 3681+3682)</t>
  </si>
  <si>
    <t xml:space="preserve">3681</t>
  </si>
  <si>
    <t xml:space="preserve">3682</t>
  </si>
  <si>
    <t xml:space="preserve">369</t>
  </si>
  <si>
    <t xml:space="preserve">Prijenosi između proračunskih korisnika istog proračuna (šifre 3691 do 3694)</t>
  </si>
  <si>
    <t xml:space="preserve">3691</t>
  </si>
  <si>
    <t xml:space="preserve">3692</t>
  </si>
  <si>
    <t xml:space="preserve">3693</t>
  </si>
  <si>
    <t xml:space="preserve">3694</t>
  </si>
  <si>
    <t xml:space="preserve">Naknade građanima i kućanstvima na temelju osiguranja i druge naknade (šifre 371+372)</t>
  </si>
  <si>
    <t xml:space="preserve">37</t>
  </si>
  <si>
    <t xml:space="preserve">Naknade građanima i kućanstvima na temelju osiguranja (šifre 3711 do 3715)</t>
  </si>
  <si>
    <t xml:space="preserve">371</t>
  </si>
  <si>
    <t xml:space="preserve">Naknade građanima i kućanstvima u novcu - neposredno ili putem ustanova izvan javnog sektora</t>
  </si>
  <si>
    <t xml:space="preserve">3711</t>
  </si>
  <si>
    <t xml:space="preserve">Naknade građanima i kućanstvima u naravi - neposredno ili putem ustanova izvan javnog sektora</t>
  </si>
  <si>
    <t xml:space="preserve">3712</t>
  </si>
  <si>
    <t xml:space="preserve">3713</t>
  </si>
  <si>
    <t xml:space="preserve">Naknade građanima i kućanstvima u novcu - putem ustanova u javnom sektoru</t>
  </si>
  <si>
    <t xml:space="preserve">3714</t>
  </si>
  <si>
    <t xml:space="preserve">Naknade građanima i kućanstvima u naravi - putem ustanova u javnom sektoru</t>
  </si>
  <si>
    <t xml:space="preserve">3715</t>
  </si>
  <si>
    <t xml:space="preserve">Naknade građanima i kućanstvima na temelju osiguranja iz EU sredstava</t>
  </si>
  <si>
    <t xml:space="preserve">Ostale naknade građanima i kućanstvima iz proračuna (šifre 3721 do 3723) </t>
  </si>
  <si>
    <t xml:space="preserve">372</t>
  </si>
  <si>
    <t xml:space="preserve">Naknade građanima i kućanstvima u novcu </t>
  </si>
  <si>
    <t xml:space="preserve">3721</t>
  </si>
  <si>
    <t xml:space="preserve">Naknade građanima i kućanstvima u naravi</t>
  </si>
  <si>
    <t xml:space="preserve">3722</t>
  </si>
  <si>
    <t xml:space="preserve">3723</t>
  </si>
  <si>
    <t xml:space="preserve">Naknade građanima i kućanstvima iz EU sredstava</t>
  </si>
  <si>
    <t xml:space="preserve">Rashodi za donacije, kazne, naknade šteta i kapitalne pomoći (šifre 381+382+383+386)</t>
  </si>
  <si>
    <t xml:space="preserve">38</t>
  </si>
  <si>
    <t xml:space="preserve">Tekuće donacije (šifre 3811 do 3813) </t>
  </si>
  <si>
    <t xml:space="preserve">381</t>
  </si>
  <si>
    <t xml:space="preserve">Tekuće donacije u novcu</t>
  </si>
  <si>
    <t xml:space="preserve">3811</t>
  </si>
  <si>
    <t xml:space="preserve">Tekuće donacije u naravi</t>
  </si>
  <si>
    <t xml:space="preserve">3812</t>
  </si>
  <si>
    <t xml:space="preserve">3813</t>
  </si>
  <si>
    <t xml:space="preserve">Tekuće donacije iz EU sredstava</t>
  </si>
  <si>
    <t xml:space="preserve">Kapitalne donacije (šifre 3821 do 3824) </t>
  </si>
  <si>
    <t xml:space="preserve">382</t>
  </si>
  <si>
    <t xml:space="preserve">Kapitalne donacije neprofitnim organizacijama</t>
  </si>
  <si>
    <t xml:space="preserve">3821</t>
  </si>
  <si>
    <t xml:space="preserve">Kapitalne donacije građanima i kućanstvima</t>
  </si>
  <si>
    <t xml:space="preserve">3822</t>
  </si>
  <si>
    <t xml:space="preserve">3823</t>
  </si>
  <si>
    <t xml:space="preserve">Kapitalne donacije iz EU sredstava</t>
  </si>
  <si>
    <t xml:space="preserve">3824</t>
  </si>
  <si>
    <t xml:space="preserve">Donacije neprofitnim organizacijama, građanima i kućanstvima u tuzemstvu po protestiranim jamstvima</t>
  </si>
  <si>
    <t xml:space="preserve">Kazne, penali i naknade štete (šifre 3831 do 3835)</t>
  </si>
  <si>
    <t xml:space="preserve">383</t>
  </si>
  <si>
    <t xml:space="preserve">Naknade šteta pravnim i fizičkim osobama</t>
  </si>
  <si>
    <t xml:space="preserve">3831</t>
  </si>
  <si>
    <t xml:space="preserve">Penali, ležarine i drugo</t>
  </si>
  <si>
    <t xml:space="preserve">3832</t>
  </si>
  <si>
    <t xml:space="preserve">Naknade šteta zaposlenicima </t>
  </si>
  <si>
    <t xml:space="preserve">3833</t>
  </si>
  <si>
    <t xml:space="preserve">Ugovorene kazne i ostale naknade šteta</t>
  </si>
  <si>
    <t xml:space="preserve">3834</t>
  </si>
  <si>
    <t xml:space="preserve">3835</t>
  </si>
  <si>
    <t xml:space="preserve">Kapitalne pomoći (šifre 3861 do 3865)</t>
  </si>
  <si>
    <t xml:space="preserve">386</t>
  </si>
  <si>
    <t xml:space="preserve">Kapitalne pomoći kreditnim i ostalim financijskim institucijama te trgovačkim društvima u javnom sektoru</t>
  </si>
  <si>
    <t xml:space="preserve">3861</t>
  </si>
  <si>
    <t xml:space="preserve">Kapitalne pomoći kreditnim i ostalim financijskim institucijama te trgovačkim društvima i zadrugama izvan javnog sektora</t>
  </si>
  <si>
    <t xml:space="preserve">3862</t>
  </si>
  <si>
    <t xml:space="preserve">Kapitalne pomoći poljoprivrednicima i obrtnicima</t>
  </si>
  <si>
    <t xml:space="preserve">3863</t>
  </si>
  <si>
    <t xml:space="preserve">3864</t>
  </si>
  <si>
    <t xml:space="preserve">Kapitalne pomoći iz EU sredstava </t>
  </si>
  <si>
    <t xml:space="preserve">3865</t>
  </si>
  <si>
    <t xml:space="preserve">Kapitalne pomoći trgovačkim društvima i obrtnicima po protestiranim jamstvima u tuzemstvu i inozemstvu</t>
  </si>
  <si>
    <t xml:space="preserve"> </t>
  </si>
  <si>
    <t xml:space="preserve">Stanje zaliha proizvodnje i gotovih proizvoda na početku razdoblja</t>
  </si>
  <si>
    <t xml:space="preserve">Z001</t>
  </si>
  <si>
    <t xml:space="preserve">Stanje zaliha proizvodnje i gotovih proizvoda na kraju razdoblja </t>
  </si>
  <si>
    <t xml:space="preserve">Z002</t>
  </si>
  <si>
    <t xml:space="preserve">Povećanje zaliha proizvodnje i gotovih proizvoda (šifre Z002-Z001)</t>
  </si>
  <si>
    <t xml:space="preserve">Z003</t>
  </si>
  <si>
    <t xml:space="preserve">Smanjenje zaliha proizvodnje i gotovih proizvoda (šifre Z001-Z002) </t>
  </si>
  <si>
    <t xml:space="preserve">Z004</t>
  </si>
  <si>
    <t xml:space="preserve">Ukupni rashodi poslovanja (šifre 3-Z003+Z004)</t>
  </si>
  <si>
    <t xml:space="preserve">Z005</t>
  </si>
  <si>
    <t xml:space="preserve">VIŠAK PRIHODA POSLOVANJA (šifre 6-Z005) </t>
  </si>
  <si>
    <t xml:space="preserve">X001</t>
  </si>
  <si>
    <t xml:space="preserve">MANJAK PRIHODA POSLOVANJA (šifre Z005-6)</t>
  </si>
  <si>
    <t xml:space="preserve">Y001</t>
  </si>
  <si>
    <t xml:space="preserve">Višak prihoda poslovanja - preneseni</t>
  </si>
  <si>
    <t xml:space="preserve">92211</t>
  </si>
  <si>
    <t xml:space="preserve">Manjak prihoda poslovanja - preneseni</t>
  </si>
  <si>
    <t xml:space="preserve">92221</t>
  </si>
  <si>
    <r>
      <rPr>
        <sz val="9"/>
        <color rgb="FF000000"/>
        <rFont val="Arial"/>
        <family val="2"/>
        <charset val="1"/>
      </rPr>
      <t xml:space="preserve">Obračunati prihodi poslovanja</t>
    </r>
    <r>
      <rPr>
        <sz val="9"/>
        <color rgb="FF000000"/>
        <rFont val="Arial"/>
        <family val="2"/>
        <charset val="238"/>
      </rPr>
      <t xml:space="preserve"> - nenaplaćeni</t>
    </r>
  </si>
  <si>
    <t xml:space="preserve">96</t>
  </si>
  <si>
    <r>
      <rPr>
        <sz val="9"/>
        <color rgb="FF000000"/>
        <rFont val="Arial"/>
        <family val="2"/>
        <charset val="1"/>
      </rPr>
      <t xml:space="preserve">Prihodi od prodaje proizvoda i robe i pruženih usluga</t>
    </r>
    <r>
      <rPr>
        <sz val="9"/>
        <color rgb="FF000000"/>
        <rFont val="Arial"/>
        <family val="2"/>
        <charset val="238"/>
      </rPr>
      <t xml:space="preserve"> - nenaplaćen</t>
    </r>
    <r>
      <rPr>
        <strike val="true"/>
        <sz val="9"/>
        <color rgb="FF000000"/>
        <rFont val="Arial"/>
        <family val="2"/>
        <charset val="238"/>
      </rPr>
      <t xml:space="preserve">i</t>
    </r>
  </si>
  <si>
    <t xml:space="preserve">9661</t>
  </si>
  <si>
    <t xml:space="preserve">9673</t>
  </si>
  <si>
    <t xml:space="preserve">Obračunati prihodi od HZZO-a na temelju ugovornih obveza</t>
  </si>
  <si>
    <t xml:space="preserve">Prihodi i rashodi od nefinancijske imovine</t>
  </si>
  <si>
    <t xml:space="preserve">Prihodi od prodaje nefinancijske imovine (šifre 71+72+73+74)</t>
  </si>
  <si>
    <t xml:space="preserve">7</t>
  </si>
  <si>
    <t xml:space="preserve">Prihodi od prodaje neproizvedene dugotrajne imovine (šifre 711+712)</t>
  </si>
  <si>
    <t xml:space="preserve">71</t>
  </si>
  <si>
    <t xml:space="preserve">Prihodi od prodaje materijalne imovine - prirodnih bogatstava (šifre 7111 do 7113)</t>
  </si>
  <si>
    <t xml:space="preserve">711</t>
  </si>
  <si>
    <t xml:space="preserve">Zemljište</t>
  </si>
  <si>
    <t xml:space="preserve">7111</t>
  </si>
  <si>
    <t xml:space="preserve">Rudna bogatstva</t>
  </si>
  <si>
    <t xml:space="preserve">7112</t>
  </si>
  <si>
    <t xml:space="preserve">Prihodi od prodaje ostale prirodne materijalne imovine</t>
  </si>
  <si>
    <t xml:space="preserve">7113</t>
  </si>
  <si>
    <t xml:space="preserve">Prihodi od prodaje nematerijalne imovine (šifre 7121 do 7126)</t>
  </si>
  <si>
    <t xml:space="preserve">712</t>
  </si>
  <si>
    <t xml:space="preserve">Patenti</t>
  </si>
  <si>
    <t xml:space="preserve">7121</t>
  </si>
  <si>
    <t xml:space="preserve">Koncesije</t>
  </si>
  <si>
    <t xml:space="preserve">7122</t>
  </si>
  <si>
    <t xml:space="preserve">7123</t>
  </si>
  <si>
    <t xml:space="preserve">Ostala prava</t>
  </si>
  <si>
    <t xml:space="preserve">7124</t>
  </si>
  <si>
    <t xml:space="preserve">Goodwill</t>
  </si>
  <si>
    <t xml:space="preserve">7125</t>
  </si>
  <si>
    <t xml:space="preserve">Ostala nematerijalna imovina</t>
  </si>
  <si>
    <t xml:space="preserve">7126</t>
  </si>
  <si>
    <t xml:space="preserve">Prihodi od prodaje proizvedene dugotrajne imovine (šifre 721+722+723+724+725+726)</t>
  </si>
  <si>
    <t xml:space="preserve">72</t>
  </si>
  <si>
    <t xml:space="preserve">Prihodi od prodaje građevinskih objekata (šifre 7211 do 7214)</t>
  </si>
  <si>
    <t xml:space="preserve">721</t>
  </si>
  <si>
    <t xml:space="preserve">Stambeni objekti</t>
  </si>
  <si>
    <t xml:space="preserve">7211</t>
  </si>
  <si>
    <t xml:space="preserve">Poslovni objekti</t>
  </si>
  <si>
    <t xml:space="preserve">7212</t>
  </si>
  <si>
    <t xml:space="preserve">Ceste, željeznice i ostali prometni objekti</t>
  </si>
  <si>
    <t xml:space="preserve">7213</t>
  </si>
  <si>
    <t xml:space="preserve">7214</t>
  </si>
  <si>
    <t xml:space="preserve">Prihodi od prodaje postrojenja i opreme (šifre 7221 do 7228)</t>
  </si>
  <si>
    <t xml:space="preserve">722</t>
  </si>
  <si>
    <t xml:space="preserve">7221</t>
  </si>
  <si>
    <t xml:space="preserve">Komunikacijska oprema </t>
  </si>
  <si>
    <t xml:space="preserve">7222</t>
  </si>
  <si>
    <t xml:space="preserve">7223</t>
  </si>
  <si>
    <t xml:space="preserve">Medicinska i laboratorijska oprema</t>
  </si>
  <si>
    <t xml:space="preserve">7224</t>
  </si>
  <si>
    <t xml:space="preserve">Instrumenti i uređaji</t>
  </si>
  <si>
    <t xml:space="preserve">7225</t>
  </si>
  <si>
    <t xml:space="preserve">7226</t>
  </si>
  <si>
    <t xml:space="preserve">7227</t>
  </si>
  <si>
    <t xml:space="preserve">7228</t>
  </si>
  <si>
    <t xml:space="preserve">Vojna oprema</t>
  </si>
  <si>
    <t xml:space="preserve">Prihodi od prodaje prijevoznih sredstava (šifre 7231 do 7234)</t>
  </si>
  <si>
    <t xml:space="preserve">723</t>
  </si>
  <si>
    <t xml:space="preserve">Prijevozna sredstva u cestovnom prometu</t>
  </si>
  <si>
    <t xml:space="preserve">7231</t>
  </si>
  <si>
    <t xml:space="preserve">Prijevozna sredstva u željezničkom prometu</t>
  </si>
  <si>
    <t xml:space="preserve">7232</t>
  </si>
  <si>
    <t xml:space="preserve">Prijevozna sredstva u pomorskom i riječnom prometu</t>
  </si>
  <si>
    <t xml:space="preserve">7233</t>
  </si>
  <si>
    <t xml:space="preserve">Prijevozna sredstva u zračnom prometu</t>
  </si>
  <si>
    <t xml:space="preserve">7234</t>
  </si>
  <si>
    <t xml:space="preserve">Prihodi od prodaje knjiga, umjetničkih djela i ostalih izložbenih vrijednosti (šifre 7241 do 7244)</t>
  </si>
  <si>
    <t xml:space="preserve">724</t>
  </si>
  <si>
    <t xml:space="preserve">Knjige</t>
  </si>
  <si>
    <t xml:space="preserve">7241</t>
  </si>
  <si>
    <t xml:space="preserve">Umjetnička djela (izložena u galerijama, muzejima i slično)</t>
  </si>
  <si>
    <t xml:space="preserve">7242</t>
  </si>
  <si>
    <t xml:space="preserve">Muzejski izlošci i predmeti prirodnih rijetkosti</t>
  </si>
  <si>
    <t xml:space="preserve">7243</t>
  </si>
  <si>
    <t xml:space="preserve">Ostale nespomenute izložbene vrijednosti</t>
  </si>
  <si>
    <t xml:space="preserve">7244</t>
  </si>
  <si>
    <t xml:space="preserve">Prihodi od prodaje višegodišnjih nasada i osnovnog stada (šifre 7251+7252)</t>
  </si>
  <si>
    <t xml:space="preserve">725</t>
  </si>
  <si>
    <t xml:space="preserve">Višegodišnji nasadi</t>
  </si>
  <si>
    <t xml:space="preserve">7251</t>
  </si>
  <si>
    <t xml:space="preserve">Osnovno stado</t>
  </si>
  <si>
    <t xml:space="preserve">7252</t>
  </si>
  <si>
    <t xml:space="preserve">Prihodi od prodaje nematerijalne proizvedene imovine (šifre 7261 do 7264)</t>
  </si>
  <si>
    <t xml:space="preserve">726</t>
  </si>
  <si>
    <t xml:space="preserve">Istraživanje rudnih bogatstava</t>
  </si>
  <si>
    <t xml:space="preserve">7261</t>
  </si>
  <si>
    <t xml:space="preserve">Ulaganja u računalne programe </t>
  </si>
  <si>
    <t xml:space="preserve">7262</t>
  </si>
  <si>
    <t xml:space="preserve">Umjetnička, literarna i znanstvena djela</t>
  </si>
  <si>
    <t xml:space="preserve">7263</t>
  </si>
  <si>
    <t xml:space="preserve">Ostala nematerijalna proizvedena imovina</t>
  </si>
  <si>
    <t xml:space="preserve">7264</t>
  </si>
  <si>
    <t xml:space="preserve">Prihodi od prodaje plemenitih metala i ostalih pohranjenih vrijednosti (šifra 731)</t>
  </si>
  <si>
    <t xml:space="preserve">73</t>
  </si>
  <si>
    <t xml:space="preserve">Prihodi od prodaje plemenitih metala i ostalih pohranjenih vrijednosti (šifre 7311+7312)</t>
  </si>
  <si>
    <t xml:space="preserve">731</t>
  </si>
  <si>
    <t xml:space="preserve">Plemeniti metali i drago kamenje</t>
  </si>
  <si>
    <t xml:space="preserve">7311</t>
  </si>
  <si>
    <t xml:space="preserve">Pohranjene knjige, umjetnička djela i slične vrijednosti</t>
  </si>
  <si>
    <t xml:space="preserve">7312</t>
  </si>
  <si>
    <t xml:space="preserve">Prihodi od prodaje proizvedene kratkotrajne imovine (šifra 741)</t>
  </si>
  <si>
    <t xml:space="preserve">74</t>
  </si>
  <si>
    <t xml:space="preserve">741</t>
  </si>
  <si>
    <t xml:space="preserve">Rashodi za nabavu nefinancijske imovine (šifre 41+42+43+44+45)</t>
  </si>
  <si>
    <t xml:space="preserve">4</t>
  </si>
  <si>
    <t xml:space="preserve">Rashodi za nabavu neproizvedene dugotrajne imovine (šifre 411+412)</t>
  </si>
  <si>
    <t xml:space="preserve">41</t>
  </si>
  <si>
    <t xml:space="preserve">Materijalna imovina - prirodna bogatstva (šifre 4111 do 4113)</t>
  </si>
  <si>
    <t xml:space="preserve">411</t>
  </si>
  <si>
    <t xml:space="preserve">4111</t>
  </si>
  <si>
    <t xml:space="preserve">4112</t>
  </si>
  <si>
    <t xml:space="preserve">Ostala prirodna materijalna imovina</t>
  </si>
  <si>
    <t xml:space="preserve">4113</t>
  </si>
  <si>
    <t xml:space="preserve">Nematerijalna imovina (šifre 4121 do 4126)</t>
  </si>
  <si>
    <t xml:space="preserve">412</t>
  </si>
  <si>
    <t xml:space="preserve">4121</t>
  </si>
  <si>
    <t xml:space="preserve">4122</t>
  </si>
  <si>
    <t xml:space="preserve">4123</t>
  </si>
  <si>
    <t xml:space="preserve">4124</t>
  </si>
  <si>
    <t xml:space="preserve">4125</t>
  </si>
  <si>
    <t xml:space="preserve">4126</t>
  </si>
  <si>
    <t xml:space="preserve">Rashodi za nabavu proizvedene dugotrajne imovine (šifre 421+422+423+424+425+426)</t>
  </si>
  <si>
    <t xml:space="preserve">42</t>
  </si>
  <si>
    <t xml:space="preserve">Građevinski objekti (šifre 4211 do 4214)</t>
  </si>
  <si>
    <t xml:space="preserve">421</t>
  </si>
  <si>
    <t xml:space="preserve">4211</t>
  </si>
  <si>
    <t xml:space="preserve">4212</t>
  </si>
  <si>
    <t xml:space="preserve">4213</t>
  </si>
  <si>
    <t xml:space="preserve">4214</t>
  </si>
  <si>
    <t xml:space="preserve">Postrojenja i oprema (šifre 4221 do 4228)</t>
  </si>
  <si>
    <t xml:space="preserve">422</t>
  </si>
  <si>
    <t xml:space="preserve">4221</t>
  </si>
  <si>
    <t xml:space="preserve">4222</t>
  </si>
  <si>
    <t xml:space="preserve">4223</t>
  </si>
  <si>
    <t xml:space="preserve">4224</t>
  </si>
  <si>
    <t xml:space="preserve">4225</t>
  </si>
  <si>
    <t xml:space="preserve">4226</t>
  </si>
  <si>
    <t xml:space="preserve">4227</t>
  </si>
  <si>
    <t xml:space="preserve">4228</t>
  </si>
  <si>
    <t xml:space="preserve">Prijevozna sredstva (šifre 4231 do 4234)</t>
  </si>
  <si>
    <t xml:space="preserve">423</t>
  </si>
  <si>
    <t xml:space="preserve">4231</t>
  </si>
  <si>
    <t xml:space="preserve">4232</t>
  </si>
  <si>
    <t xml:space="preserve">4233</t>
  </si>
  <si>
    <t xml:space="preserve">4234</t>
  </si>
  <si>
    <t xml:space="preserve">Knjige, umjetnička djela i ostale izložbene vrijednosti (šifre 4241 do 4244)</t>
  </si>
  <si>
    <t xml:space="preserve">424</t>
  </si>
  <si>
    <t xml:space="preserve">Knjige </t>
  </si>
  <si>
    <t xml:space="preserve">4241</t>
  </si>
  <si>
    <t xml:space="preserve">4242</t>
  </si>
  <si>
    <t xml:space="preserve">4243</t>
  </si>
  <si>
    <t xml:space="preserve">4244</t>
  </si>
  <si>
    <t xml:space="preserve">Višegodišnji nasadi i osnovno stado (šifre 4251+4252)</t>
  </si>
  <si>
    <t xml:space="preserve">425</t>
  </si>
  <si>
    <t xml:space="preserve">Višegodišnji nasadi </t>
  </si>
  <si>
    <t xml:space="preserve">4251</t>
  </si>
  <si>
    <t xml:space="preserve">4252</t>
  </si>
  <si>
    <t xml:space="preserve">Nematerijalna proizvedena imovina (šifre 4261 do 4264)</t>
  </si>
  <si>
    <t xml:space="preserve">426</t>
  </si>
  <si>
    <t xml:space="preserve">4261</t>
  </si>
  <si>
    <t xml:space="preserve">4262</t>
  </si>
  <si>
    <t xml:space="preserve">4263</t>
  </si>
  <si>
    <t xml:space="preserve">4264</t>
  </si>
  <si>
    <t xml:space="preserve">Rashodi za nabavu plemenitih metala i ostalih pohranjenih vrijednosti (šifra 431)</t>
  </si>
  <si>
    <t xml:space="preserve">43</t>
  </si>
  <si>
    <t xml:space="preserve">Plemeniti metali i ostale pohranjene vrijednosti (šifre 4311+4312)</t>
  </si>
  <si>
    <t xml:space="preserve">431</t>
  </si>
  <si>
    <t xml:space="preserve">4311</t>
  </si>
  <si>
    <t xml:space="preserve">4312</t>
  </si>
  <si>
    <t xml:space="preserve">Rashodi za nabavu proizvedene kratkotrajne imovine (šifra 441)</t>
  </si>
  <si>
    <t xml:space="preserve">44</t>
  </si>
  <si>
    <t xml:space="preserve">Rashodi za nabavu zaliha</t>
  </si>
  <si>
    <t xml:space="preserve">441</t>
  </si>
  <si>
    <t xml:space="preserve">Rashodi za dodatna ulaganja na nefinancijskoj imovini (šifre 451 do 454)</t>
  </si>
  <si>
    <t xml:space="preserve">45</t>
  </si>
  <si>
    <t xml:space="preserve">451</t>
  </si>
  <si>
    <t xml:space="preserve">Dodatna ulaganja na postrojenjima i opremi</t>
  </si>
  <si>
    <t xml:space="preserve">452</t>
  </si>
  <si>
    <t xml:space="preserve">Dodatna ulaganja na prijevoznim sredstvima</t>
  </si>
  <si>
    <t xml:space="preserve">453</t>
  </si>
  <si>
    <t xml:space="preserve">Dodatna ulaganja za ostalu nefinancijsku imovinu</t>
  </si>
  <si>
    <t xml:space="preserve">454</t>
  </si>
  <si>
    <t xml:space="preserve">VIŠAK PRIHODA OD NEFINANCIJSKE IMOVINE (šifre 7-4)</t>
  </si>
  <si>
    <t xml:space="preserve">X002</t>
  </si>
  <si>
    <t xml:space="preserve">MANJAK PRIHODA OD NEFINANCIJSKE IMOVINE (šifre 4-7)</t>
  </si>
  <si>
    <t xml:space="preserve">Y002</t>
  </si>
  <si>
    <t xml:space="preserve">Višak prihoda od nefinancijske imovine - preneseni </t>
  </si>
  <si>
    <t xml:space="preserve">92212</t>
  </si>
  <si>
    <t xml:space="preserve">Manjak prihoda od nefinancijske imovine - preneseni </t>
  </si>
  <si>
    <t xml:space="preserve">92222</t>
  </si>
  <si>
    <r>
      <rPr>
        <sz val="9"/>
        <color rgb="FF000000"/>
        <rFont val="Arial"/>
        <family val="2"/>
        <charset val="1"/>
      </rPr>
      <t xml:space="preserve">Obračunati prihodi od prodaje nefinancijske imovine</t>
    </r>
    <r>
      <rPr>
        <sz val="9"/>
        <color rgb="FF000000"/>
        <rFont val="Arial"/>
        <family val="2"/>
        <charset val="238"/>
      </rPr>
      <t xml:space="preserve"> - nenaplaćeni</t>
    </r>
  </si>
  <si>
    <t xml:space="preserve">97</t>
  </si>
  <si>
    <t xml:space="preserve">UKUPNI PRIHODI (šifre 6+7)</t>
  </si>
  <si>
    <t xml:space="preserve">X067</t>
  </si>
  <si>
    <t xml:space="preserve">UKUPNI RASHODI (šifre Z005+4)</t>
  </si>
  <si>
    <t xml:space="preserve">Y034</t>
  </si>
  <si>
    <t xml:space="preserve">UKUPAN VIŠAK PRIHODA (šifre X067-Y034)</t>
  </si>
  <si>
    <t xml:space="preserve">X004</t>
  </si>
  <si>
    <t xml:space="preserve">UKUPAN MANJAK PRIHODA (šifre Y034-X067)</t>
  </si>
  <si>
    <t xml:space="preserve">Y004</t>
  </si>
  <si>
    <t xml:space="preserve">9221x, 9222x</t>
  </si>
  <si>
    <t xml:space="preserve">Višak prihoda - preneseni (šifre 92211+92212-92221-92222)</t>
  </si>
  <si>
    <t xml:space="preserve">9221x,9222x VP</t>
  </si>
  <si>
    <t xml:space="preserve">Manjak prihoda - preneseni (šifre 92221+92222-92211-92212)</t>
  </si>
  <si>
    <t xml:space="preserve">9221x,9222x MP</t>
  </si>
  <si>
    <t xml:space="preserve">96, 97</t>
  </si>
  <si>
    <r>
      <rPr>
        <sz val="9"/>
        <color rgb="FF000000"/>
        <rFont val="Arial"/>
        <family val="2"/>
        <charset val="1"/>
      </rPr>
      <t xml:space="preserve">Obračunati pri</t>
    </r>
    <r>
      <rPr>
        <sz val="9"/>
        <rFont val="Arial"/>
        <family val="2"/>
        <charset val="1"/>
      </rPr>
      <t xml:space="preserve">hodi poslovanja i od prodaje nefinancijske imovine </t>
    </r>
    <r>
      <rPr>
        <sz val="9"/>
        <color rgb="FF000000"/>
        <rFont val="Arial"/>
        <family val="2"/>
        <charset val="238"/>
      </rPr>
      <t xml:space="preserve">- nenaplaćeni </t>
    </r>
    <r>
      <rPr>
        <sz val="9"/>
        <color rgb="FF000000"/>
        <rFont val="Arial"/>
        <family val="2"/>
        <charset val="1"/>
      </rPr>
      <t xml:space="preserve">(šifre 96+97)</t>
    </r>
  </si>
  <si>
    <t xml:space="preserve">96,97</t>
  </si>
  <si>
    <t xml:space="preserve">Primici i izdaci</t>
  </si>
  <si>
    <t xml:space="preserve">Primici od financijske imovine i zaduživanja (šifre 81+82+83+84+85)</t>
  </si>
  <si>
    <t xml:space="preserve">8</t>
  </si>
  <si>
    <t xml:space="preserve">Primljeni povrati glavnica danih zajmova (šifre 811+812+813+814+815+816+817+818)</t>
  </si>
  <si>
    <t xml:space="preserve">81</t>
  </si>
  <si>
    <t xml:space="preserve">Primici (povrati) glavnice zajmova danih međunarodnim organizacijama, institucijama i tijelima EU te inozemnim vladama (šifre 8113 do 8116)</t>
  </si>
  <si>
    <t xml:space="preserve">811</t>
  </si>
  <si>
    <t xml:space="preserve">Povrat zajmova danih međunarodnim organizacijama</t>
  </si>
  <si>
    <t xml:space="preserve">8113</t>
  </si>
  <si>
    <t xml:space="preserve">Povrat zajmova danih institucijama i tijelima EU</t>
  </si>
  <si>
    <t xml:space="preserve">8114</t>
  </si>
  <si>
    <t xml:space="preserve">Povrat zajmova danih inozemnim vladama u EU</t>
  </si>
  <si>
    <t xml:space="preserve">8115</t>
  </si>
  <si>
    <t xml:space="preserve">Povrat zajmova danih inozemnim vladama izvan EU</t>
  </si>
  <si>
    <t xml:space="preserve">8116</t>
  </si>
  <si>
    <t xml:space="preserve">Primici (povrati) glavnice zajmova danih neprofitnim organizacijama, građanima i kućanstvima (šifre 8121+8122)</t>
  </si>
  <si>
    <t xml:space="preserve">812</t>
  </si>
  <si>
    <t xml:space="preserve">Povrat zajmova danih neprofitnim organizacijama, građanima i kućanstvima u tuzemstvu</t>
  </si>
  <si>
    <t xml:space="preserve">8121</t>
  </si>
  <si>
    <t xml:space="preserve">Povrat zajmova danih neprofitnim organizacijama, građanima i kućanstvima u inozemstvu</t>
  </si>
  <si>
    <t xml:space="preserve">8122</t>
  </si>
  <si>
    <t xml:space="preserve">Primici (povrati) glavnice zajmova danih kreditnim i ostalim financijskim institucijama u javnom sektoru (šifre 8132 do 8134)</t>
  </si>
  <si>
    <t xml:space="preserve">813</t>
  </si>
  <si>
    <t xml:space="preserve">Povrat zajmova danih kreditnim institucijama u javnom sektoru</t>
  </si>
  <si>
    <t xml:space="preserve">8132</t>
  </si>
  <si>
    <t xml:space="preserve">Povrat zajmova danih osiguravajućim društvima u javnom sektoru</t>
  </si>
  <si>
    <t xml:space="preserve">8133</t>
  </si>
  <si>
    <t xml:space="preserve">Povrat zajmova danih ostalim financijskim institucijama u javnom sektoru</t>
  </si>
  <si>
    <t xml:space="preserve">8134</t>
  </si>
  <si>
    <t xml:space="preserve">Primici (povrati) glavnice zajmova danih trgovačkim društvima u javnom sektoru</t>
  </si>
  <si>
    <t xml:space="preserve">814</t>
  </si>
  <si>
    <t xml:space="preserve">Primici (povrati) glavnice zajmova danih kreditnim i ostalim financijskim institucijama izvan javnog sektora (šifre 8153 do 8158)</t>
  </si>
  <si>
    <t xml:space="preserve">815</t>
  </si>
  <si>
    <t xml:space="preserve">Povrat zajmova danih tuzemnim kreditnim institucijama izvan javnog sektora</t>
  </si>
  <si>
    <t xml:space="preserve">8153</t>
  </si>
  <si>
    <t xml:space="preserve">Povrat zajmova danih tuzemnim osiguravajućim društvima izvan javnog sektora</t>
  </si>
  <si>
    <t xml:space="preserve">8154</t>
  </si>
  <si>
    <t xml:space="preserve">Povrat zajmova danih ostalim tuzemnim financijskim institucijama izvan javnog sektora</t>
  </si>
  <si>
    <t xml:space="preserve">8155</t>
  </si>
  <si>
    <t xml:space="preserve">Povrat zajmova danih inozemnim kreditnim institucijama</t>
  </si>
  <si>
    <t xml:space="preserve">8156</t>
  </si>
  <si>
    <t xml:space="preserve">Povrat zajmova danih inozemnim osiguravajućim društvima</t>
  </si>
  <si>
    <t xml:space="preserve">8157</t>
  </si>
  <si>
    <t xml:space="preserve">Povrat zajmova danih ostalim inozemnim financijskim institucijama</t>
  </si>
  <si>
    <t xml:space="preserve">8158</t>
  </si>
  <si>
    <t xml:space="preserve">Primici (povrati) glavnice zajmova danih trgovačkim društvima i obrtnicima izvan javnog sektora (šifre 8163 do 8166)</t>
  </si>
  <si>
    <t xml:space="preserve">816</t>
  </si>
  <si>
    <t xml:space="preserve">Povrat zajmova danih tuzemnim trgovačkim društvima izvan javnog sektora</t>
  </si>
  <si>
    <t xml:space="preserve">8163</t>
  </si>
  <si>
    <t xml:space="preserve">Povrat zajmova danih tuzemnim obrtnicima</t>
  </si>
  <si>
    <t xml:space="preserve">8164</t>
  </si>
  <si>
    <t xml:space="preserve">Povrat zajmova danih inozemnim trgovačkim društvima</t>
  </si>
  <si>
    <t xml:space="preserve">8165</t>
  </si>
  <si>
    <t xml:space="preserve">Povrat zajmova danih inozemnim obrtnicima</t>
  </si>
  <si>
    <t xml:space="preserve">8166</t>
  </si>
  <si>
    <t xml:space="preserve">Povrat zajmova danih drugim razinama vlasti (šifre 8171 do 8177)</t>
  </si>
  <si>
    <t xml:space="preserve">817</t>
  </si>
  <si>
    <t xml:space="preserve">Povrat zajmova danih državnom proračunu</t>
  </si>
  <si>
    <t xml:space="preserve">8171</t>
  </si>
  <si>
    <t xml:space="preserve">Povrat zajmova danih županijskim proračunima</t>
  </si>
  <si>
    <t xml:space="preserve">8172</t>
  </si>
  <si>
    <t xml:space="preserve">Povrat zajmova danih gradskim proračunima</t>
  </si>
  <si>
    <t xml:space="preserve">8173</t>
  </si>
  <si>
    <t xml:space="preserve">Povrat zajmova danih općinskim proračunima</t>
  </si>
  <si>
    <t xml:space="preserve">8174</t>
  </si>
  <si>
    <t xml:space="preserve">Povrat zajmova danih HZMO-u, HZZ-u i HZZO-u</t>
  </si>
  <si>
    <t xml:space="preserve">8175</t>
  </si>
  <si>
    <t xml:space="preserve">Povrat zajmova danih ostalim izvanproračunskim korisnicima državnog proračuna</t>
  </si>
  <si>
    <t xml:space="preserve">8176</t>
  </si>
  <si>
    <t xml:space="preserve">Povrat zajmova danih izvanproračunskim korisnicima JLP(R)S</t>
  </si>
  <si>
    <t xml:space="preserve">8177</t>
  </si>
  <si>
    <t xml:space="preserve">818</t>
  </si>
  <si>
    <t xml:space="preserve">Primici od povrata jamčevnih pologa</t>
  </si>
  <si>
    <t xml:space="preserve">Primici od izdanih financijskih instrumenata - vrijednosnih papira (šifre 821+822+823+824)</t>
  </si>
  <si>
    <t xml:space="preserve">82</t>
  </si>
  <si>
    <t xml:space="preserve">Trezorski zapisi (šifre 8211+8212)</t>
  </si>
  <si>
    <t xml:space="preserve">821</t>
  </si>
  <si>
    <t xml:space="preserve">Trezorski zapisi - tuzemni</t>
  </si>
  <si>
    <t xml:space="preserve">8211</t>
  </si>
  <si>
    <t xml:space="preserve">Trezorski zapisi - inozemni</t>
  </si>
  <si>
    <t xml:space="preserve">8212</t>
  </si>
  <si>
    <t xml:space="preserve">Obveznice (šifre 8221+8222)</t>
  </si>
  <si>
    <t xml:space="preserve">822</t>
  </si>
  <si>
    <t xml:space="preserve">Obveznice - tuzemne</t>
  </si>
  <si>
    <t xml:space="preserve">8221</t>
  </si>
  <si>
    <t xml:space="preserve">Obveznice - inozemne</t>
  </si>
  <si>
    <t xml:space="preserve">8222</t>
  </si>
  <si>
    <t xml:space="preserve">Opcije i drugi financijski derivati (šifre 8231+8232)</t>
  </si>
  <si>
    <t xml:space="preserve">823</t>
  </si>
  <si>
    <t xml:space="preserve">Opcije i drugi financijski derivati - tuzemni</t>
  </si>
  <si>
    <t xml:space="preserve">8231</t>
  </si>
  <si>
    <t xml:space="preserve">Opcije i drugi financijski derivati - inozemni</t>
  </si>
  <si>
    <t xml:space="preserve">8232</t>
  </si>
  <si>
    <t xml:space="preserve">Ostali vrijednosni papiri (šifre 8241+8242)</t>
  </si>
  <si>
    <t xml:space="preserve">824</t>
  </si>
  <si>
    <t xml:space="preserve">Ostali vrijednosni papiri - tuzemni</t>
  </si>
  <si>
    <t xml:space="preserve">8241</t>
  </si>
  <si>
    <t xml:space="preserve">Ostali vrijednosni papiri - inozemni</t>
  </si>
  <si>
    <t xml:space="preserve">8242</t>
  </si>
  <si>
    <t xml:space="preserve">Primici od prodaje financijskih instrumenata - dionica i udjela u glavnici (šifre 831+832+833+834)</t>
  </si>
  <si>
    <t xml:space="preserve">83</t>
  </si>
  <si>
    <t xml:space="preserve">Primici od prodaje dionica i udjela u glavnici kreditnih i ostalih financijskih institucija u javnom sektoru (šifre 8312 do 8314)</t>
  </si>
  <si>
    <t xml:space="preserve">831</t>
  </si>
  <si>
    <t xml:space="preserve">Dionice i udjeli u glavnici kreditnih institucija u javnom sektoru</t>
  </si>
  <si>
    <t xml:space="preserve">8312</t>
  </si>
  <si>
    <t xml:space="preserve">Dionice i udjeli u glavnici osiguravajućih društava u javnom sektoru</t>
  </si>
  <si>
    <t xml:space="preserve">8313</t>
  </si>
  <si>
    <t xml:space="preserve">Dionice i udjeli u glavnici ostalih financijskih institucija u javnom sektoru</t>
  </si>
  <si>
    <t xml:space="preserve">8314</t>
  </si>
  <si>
    <t xml:space="preserve">Primici od prodaje dionica i udjela u glavnici trgovačkih društava u javnom sektoru</t>
  </si>
  <si>
    <t xml:space="preserve">832</t>
  </si>
  <si>
    <t xml:space="preserve">Primici od prodaje dionica i udjela u glavnici kreditnih i ostalih financijskih institucija izvan javnog sektora (šifre 8331+8332)</t>
  </si>
  <si>
    <t xml:space="preserve">833</t>
  </si>
  <si>
    <t xml:space="preserve">Dionice i udjeli u glavnici tuzemnih kreditnih i ostalih financijskih institucija izvan javnog sektora </t>
  </si>
  <si>
    <t xml:space="preserve">8331</t>
  </si>
  <si>
    <t xml:space="preserve">Dionice i udjeli u glavnici inozemnih kreditnih i ostalih financijskih institucija </t>
  </si>
  <si>
    <t xml:space="preserve">8332</t>
  </si>
  <si>
    <t xml:space="preserve">Primici od prodaje dionica i udjela u glavnici trgovačkih društava izvan javnog sektora (šifre 8341+8342)</t>
  </si>
  <si>
    <t xml:space="preserve">834</t>
  </si>
  <si>
    <t xml:space="preserve">Dionice i udjeli u glavnici tuzemnih trgovačkih društava izvan javnog sektora</t>
  </si>
  <si>
    <t xml:space="preserve">8341</t>
  </si>
  <si>
    <t xml:space="preserve">Dionice i udjeli u glavnici inozemnih trgovačkih društava</t>
  </si>
  <si>
    <t xml:space="preserve">8342</t>
  </si>
  <si>
    <t xml:space="preserve">Primici od zaduživanja (šifre 841+842+843+844+845+847)</t>
  </si>
  <si>
    <t xml:space="preserve">84</t>
  </si>
  <si>
    <t xml:space="preserve">Primljeni krediti i zajmovi od međunarodnih organizacija, institucija i tijela EU te inozemnih vlada (šifre 8413 do 8416)</t>
  </si>
  <si>
    <t xml:space="preserve">841</t>
  </si>
  <si>
    <t xml:space="preserve">Primljeni zajmovi od međunarodnih organizacija</t>
  </si>
  <si>
    <t xml:space="preserve">8413</t>
  </si>
  <si>
    <t xml:space="preserve">Primljeni krediti i zajmovi od institucija i tijela EU</t>
  </si>
  <si>
    <t xml:space="preserve">8414</t>
  </si>
  <si>
    <t xml:space="preserve">Primljeni zajmovi od inozemnih vlada u EU</t>
  </si>
  <si>
    <t xml:space="preserve">8415</t>
  </si>
  <si>
    <t xml:space="preserve">Primljeni zajmovi od inozemnih vlada izvan EU</t>
  </si>
  <si>
    <t xml:space="preserve">8416</t>
  </si>
  <si>
    <t xml:space="preserve">Primljeni krediti i zajmovi od kreditnih i ostalih financijskih institucija u javnom sektoru (šifre 8422 do 8424)</t>
  </si>
  <si>
    <t xml:space="preserve">842</t>
  </si>
  <si>
    <t xml:space="preserve">Primljeni krediti od kreditnih institucija u javnom sektoru</t>
  </si>
  <si>
    <t xml:space="preserve">8422</t>
  </si>
  <si>
    <t xml:space="preserve">Primljeni zajmovi od osiguravajućih društava u javnom sektoru</t>
  </si>
  <si>
    <t xml:space="preserve">8423</t>
  </si>
  <si>
    <t xml:space="preserve">Primljeni zajmovi od ostalih financijskih institucija u javnom sektoru</t>
  </si>
  <si>
    <t xml:space="preserve">8424</t>
  </si>
  <si>
    <t xml:space="preserve">Primljeni zajmovi od trgovačkih društava u javnom sektoru</t>
  </si>
  <si>
    <t xml:space="preserve">843</t>
  </si>
  <si>
    <t xml:space="preserve">Primljeni krediti i zajmovi od kreditnih i ostalih financijskih institucija izvan javnog sektora (šifre 8443 do 8448)</t>
  </si>
  <si>
    <t xml:space="preserve">844</t>
  </si>
  <si>
    <t xml:space="preserve">Primljeni krediti od tuzemnih kreditnih institucija izvan javnog sektora</t>
  </si>
  <si>
    <t xml:space="preserve">8443</t>
  </si>
  <si>
    <t xml:space="preserve">Primljeni zajmovi od tuzemnih osiguravajućih društava izvan javnog sektora</t>
  </si>
  <si>
    <t xml:space="preserve">8444</t>
  </si>
  <si>
    <t xml:space="preserve">Primljeni zajmovi od ostalih tuzemnih financijskih institucija izvan javnog sektora</t>
  </si>
  <si>
    <t xml:space="preserve">8445</t>
  </si>
  <si>
    <t xml:space="preserve">Primljeni krediti od inozemnih kreditnih institucija</t>
  </si>
  <si>
    <t xml:space="preserve">8446</t>
  </si>
  <si>
    <t xml:space="preserve">Primljeni zajmovi od inozemnih osiguravajućih društava</t>
  </si>
  <si>
    <t xml:space="preserve">8447</t>
  </si>
  <si>
    <t xml:space="preserve">Primljeni zajmovi od ostalih inozemnih financijskih institucija</t>
  </si>
  <si>
    <t xml:space="preserve">8448</t>
  </si>
  <si>
    <t xml:space="preserve">Primljeni zajmovi od trgovačkih društava i obrtnika izvan javnog sektora (šifre 8453 do 8456)</t>
  </si>
  <si>
    <t xml:space="preserve">845</t>
  </si>
  <si>
    <t xml:space="preserve">Primljeni zajmovi od tuzemnih trgovačkih društava izvan javnog sektora</t>
  </si>
  <si>
    <t xml:space="preserve">8453</t>
  </si>
  <si>
    <t xml:space="preserve">Primljeni zajmovi od tuzemnih obrtnika</t>
  </si>
  <si>
    <t xml:space="preserve">8454</t>
  </si>
  <si>
    <t xml:space="preserve">Primljeni zajmovi od inozemnih trgovačkih društava</t>
  </si>
  <si>
    <t xml:space="preserve">8455</t>
  </si>
  <si>
    <t xml:space="preserve">Primljeni zajmovi od inozemnih obrtnika</t>
  </si>
  <si>
    <t xml:space="preserve">8456</t>
  </si>
  <si>
    <t xml:space="preserve">Primljeni zajmovi od drugih razina vlasti (šifre 8471 do 8477)</t>
  </si>
  <si>
    <t xml:space="preserve">847</t>
  </si>
  <si>
    <t xml:space="preserve">Primljeni zajmovi od državnog proračuna</t>
  </si>
  <si>
    <t xml:space="preserve">8471</t>
  </si>
  <si>
    <t xml:space="preserve">Primljeni zajmovi od županijskih proračuna</t>
  </si>
  <si>
    <t xml:space="preserve">8472</t>
  </si>
  <si>
    <t xml:space="preserve">Primljeni zajmovi od gradskih proračuna</t>
  </si>
  <si>
    <t xml:space="preserve">8473</t>
  </si>
  <si>
    <t xml:space="preserve">Primljeni zajmovi od općinskih proračuna</t>
  </si>
  <si>
    <t xml:space="preserve">8474</t>
  </si>
  <si>
    <t xml:space="preserve">Primljeni zajmovi od HZMO-a, HZZ-a i HZZO-a</t>
  </si>
  <si>
    <t xml:space="preserve">8475</t>
  </si>
  <si>
    <t xml:space="preserve">Primljeni zajmovi od ostalih izvanproračunskih korisnika državnog proračuna</t>
  </si>
  <si>
    <t xml:space="preserve">8476</t>
  </si>
  <si>
    <t xml:space="preserve">8477</t>
  </si>
  <si>
    <t xml:space="preserve">Primljeni zajmovi od izvanproračunskih korisnika JLP(R)S</t>
  </si>
  <si>
    <t xml:space="preserve">Primici od prodaje financijskih instrumenata - vrijednosnih papira iz portfelja (šifre 851+852+853+854)</t>
  </si>
  <si>
    <t xml:space="preserve">85</t>
  </si>
  <si>
    <t xml:space="preserve">Primici za komercijalne i blagajničke zapise (šifre 8511+8512)</t>
  </si>
  <si>
    <t xml:space="preserve">851</t>
  </si>
  <si>
    <t xml:space="preserve">Komercijalni i blagajnički zapisi – tuzemni</t>
  </si>
  <si>
    <t xml:space="preserve">8511</t>
  </si>
  <si>
    <t xml:space="preserve">Komercijalni i blagajnički zapisi – inozemni</t>
  </si>
  <si>
    <t xml:space="preserve">8512</t>
  </si>
  <si>
    <t xml:space="preserve">Primici za obveznice (šifre 8521+8522)</t>
  </si>
  <si>
    <t xml:space="preserve">852</t>
  </si>
  <si>
    <t xml:space="preserve">Obveznice – tuzemne</t>
  </si>
  <si>
    <t xml:space="preserve">8521</t>
  </si>
  <si>
    <t xml:space="preserve">Obveznice – inozemne</t>
  </si>
  <si>
    <t xml:space="preserve">8522</t>
  </si>
  <si>
    <t xml:space="preserve">Primici za opcije i druge financijske derivate (šifre 8531+8532)</t>
  </si>
  <si>
    <t xml:space="preserve">853</t>
  </si>
  <si>
    <t xml:space="preserve">Opcije i drugi financijski derivati – tuzemni</t>
  </si>
  <si>
    <t xml:space="preserve">8531</t>
  </si>
  <si>
    <t xml:space="preserve">Opcije i drugi financijski derivati – inozemni</t>
  </si>
  <si>
    <t xml:space="preserve">8532</t>
  </si>
  <si>
    <t xml:space="preserve">Primici za ostale vrijednosne papire (šifre 8541+8542)</t>
  </si>
  <si>
    <t xml:space="preserve">854</t>
  </si>
  <si>
    <t xml:space="preserve">Ostali tuzemni vrijednosni papiri</t>
  </si>
  <si>
    <t xml:space="preserve">8541</t>
  </si>
  <si>
    <t xml:space="preserve">Ostali inozemni vrijednosni papiri</t>
  </si>
  <si>
    <t xml:space="preserve">8542</t>
  </si>
  <si>
    <t xml:space="preserve">Izdaci za financijsku imovinu i otplate zajmova (šifre 51+52+53+54+55)</t>
  </si>
  <si>
    <t xml:space="preserve">5</t>
  </si>
  <si>
    <t xml:space="preserve">Izdaci za dane zajmove i jamčevne pologe (šifre 511+512+513+514+515+516+517+518)</t>
  </si>
  <si>
    <t xml:space="preserve">51</t>
  </si>
  <si>
    <t xml:space="preserve">Izdaci za dane zajmove međunarodnim organizacijama, institucijama i tijelima EU te inozemnim vladama (šifre 5113 do 5116)</t>
  </si>
  <si>
    <t xml:space="preserve">511</t>
  </si>
  <si>
    <t xml:space="preserve">Dani zajmovi međunarodnim organizacijama</t>
  </si>
  <si>
    <t xml:space="preserve">5113</t>
  </si>
  <si>
    <t xml:space="preserve">Dani zajmovi institucijama i tijelima EU</t>
  </si>
  <si>
    <t xml:space="preserve">5114</t>
  </si>
  <si>
    <t xml:space="preserve">Dani zajmovi inozemnim vladama u EU</t>
  </si>
  <si>
    <t xml:space="preserve">5115</t>
  </si>
  <si>
    <t xml:space="preserve">Dani zajmovi inozemnim vladama izvan EU</t>
  </si>
  <si>
    <t xml:space="preserve">5116</t>
  </si>
  <si>
    <t xml:space="preserve">Izdaci za dane zajmove neprofitnim organizacijama, građanima i kućanstvima (šifre 5121+5122)</t>
  </si>
  <si>
    <t xml:space="preserve">512</t>
  </si>
  <si>
    <t xml:space="preserve">Dani zajmovi neprofitnim organizacijama, građanima i kućanstvima u tuzemstvu</t>
  </si>
  <si>
    <t xml:space="preserve">5121</t>
  </si>
  <si>
    <t xml:space="preserve">Dani zajmovi neprofitnim organizacijama, građanima i kućanstvima u inozemstvu</t>
  </si>
  <si>
    <t xml:space="preserve">5122</t>
  </si>
  <si>
    <t xml:space="preserve">Izdaci za dane zajmove kreditnim i ostalim financijskim institucijama u javnom sektoru (šifre 5132 do 5134)</t>
  </si>
  <si>
    <t xml:space="preserve">513</t>
  </si>
  <si>
    <t xml:space="preserve">Dani zajmovi kreditnim institucijama u javnom sektoru</t>
  </si>
  <si>
    <t xml:space="preserve">5132</t>
  </si>
  <si>
    <t xml:space="preserve">Dani zajmovi osiguravajućim društvima u javnom sektoru</t>
  </si>
  <si>
    <t xml:space="preserve">5133</t>
  </si>
  <si>
    <t xml:space="preserve">Dani zajmovi ostalim financijskim institucijama u javnom sektoru</t>
  </si>
  <si>
    <t xml:space="preserve">5134</t>
  </si>
  <si>
    <t xml:space="preserve">Izdaci za dane zajmove trgovačkim društvima u javnom sektoru</t>
  </si>
  <si>
    <t xml:space="preserve">514</t>
  </si>
  <si>
    <t xml:space="preserve">Izdaci za dane zajmove kreditnim i ostalim financijskim institucijama izvan javnog sektora (šifre 5153 do 5158)</t>
  </si>
  <si>
    <t xml:space="preserve">515</t>
  </si>
  <si>
    <t xml:space="preserve">Dani zajmovi tuzemnim kreditnim institucijama izvan javnog sektora</t>
  </si>
  <si>
    <t xml:space="preserve">5153</t>
  </si>
  <si>
    <t xml:space="preserve">Dani zajmovi tuzemnim osiguravajućim društvima izvan javnog sektora</t>
  </si>
  <si>
    <t xml:space="preserve">5154</t>
  </si>
  <si>
    <t xml:space="preserve">Dani zajmovi ostalim tuzemnim financijskim institucijama izvan javnog sektora</t>
  </si>
  <si>
    <t xml:space="preserve">5155</t>
  </si>
  <si>
    <t xml:space="preserve">Dani zajmovi inozemnim kreditnim institucijama</t>
  </si>
  <si>
    <t xml:space="preserve">5156</t>
  </si>
  <si>
    <t xml:space="preserve">Dani zajmovi inozemnim osiguravajućim društvima</t>
  </si>
  <si>
    <t xml:space="preserve">5157</t>
  </si>
  <si>
    <t xml:space="preserve">Dani zajmovi ostalim inozemnim financijskim institucijama</t>
  </si>
  <si>
    <t xml:space="preserve">5158</t>
  </si>
  <si>
    <t xml:space="preserve">Izdaci za dane zajmove trgovačkim društvima i obrtnicima izvan javnog sektora (šifre 5163 do 5166)</t>
  </si>
  <si>
    <t xml:space="preserve">516</t>
  </si>
  <si>
    <t xml:space="preserve">Dani zajmovi tuzemnim trgovačkim društvima izvan javnog sektora</t>
  </si>
  <si>
    <t xml:space="preserve">5163</t>
  </si>
  <si>
    <t xml:space="preserve">Dani zajmovi tuzemnim obrtnicima</t>
  </si>
  <si>
    <t xml:space="preserve">5164</t>
  </si>
  <si>
    <t xml:space="preserve">Dani zajmovi inozemnim trgovačkim društvima</t>
  </si>
  <si>
    <t xml:space="preserve">5165</t>
  </si>
  <si>
    <t xml:space="preserve">Dani zajmovi inozemnim obrtnicima</t>
  </si>
  <si>
    <t xml:space="preserve">5166</t>
  </si>
  <si>
    <t xml:space="preserve">Dani zajmovi drugim razinama vlasti (šifre 5171 do 5177)</t>
  </si>
  <si>
    <t xml:space="preserve">517</t>
  </si>
  <si>
    <t xml:space="preserve">Dani zajmovi državnom proračunu</t>
  </si>
  <si>
    <t xml:space="preserve">5171</t>
  </si>
  <si>
    <t xml:space="preserve">Dani zajmovi županijskim proračunima</t>
  </si>
  <si>
    <t xml:space="preserve">5172</t>
  </si>
  <si>
    <t xml:space="preserve">Dani zajmovi gradskim proračunima</t>
  </si>
  <si>
    <t xml:space="preserve">5173</t>
  </si>
  <si>
    <t xml:space="preserve">Dani zajmovi općinskim proračunima</t>
  </si>
  <si>
    <t xml:space="preserve">5174</t>
  </si>
  <si>
    <t xml:space="preserve">Dani zajmovi HZMO-u, HZZ-u i HZZO-u</t>
  </si>
  <si>
    <t xml:space="preserve">5175</t>
  </si>
  <si>
    <t xml:space="preserve">Dani zajmovi ostalim izvanproračunskim korisnicima državnog proračuna</t>
  </si>
  <si>
    <t xml:space="preserve">5176</t>
  </si>
  <si>
    <t xml:space="preserve">Dani zajmovi izvanproračunskim korisnicima JLP(R)S</t>
  </si>
  <si>
    <t xml:space="preserve">5177</t>
  </si>
  <si>
    <t xml:space="preserve">518</t>
  </si>
  <si>
    <t xml:space="preserve">Izdaci za jamčevne pologe</t>
  </si>
  <si>
    <t xml:space="preserve">Izdaci za ulaganja u financijske instrumente - vrijednosne papire (šifre 521+522+523+524)</t>
  </si>
  <si>
    <t xml:space="preserve">52</t>
  </si>
  <si>
    <t xml:space="preserve">Izdaci za komercijalne i blagajničke zapise (šifre 5211+5212)</t>
  </si>
  <si>
    <t xml:space="preserve">521</t>
  </si>
  <si>
    <t xml:space="preserve">Komercijalni i blagajnički zapisi - tuzemni </t>
  </si>
  <si>
    <t xml:space="preserve">5211</t>
  </si>
  <si>
    <t xml:space="preserve">Komercijalni i blagajnički zapisi - inozemni</t>
  </si>
  <si>
    <t xml:space="preserve">5212</t>
  </si>
  <si>
    <t xml:space="preserve">Izdaci za obveznice (šifre 5221+5222)</t>
  </si>
  <si>
    <t xml:space="preserve">522</t>
  </si>
  <si>
    <t xml:space="preserve">5221</t>
  </si>
  <si>
    <t xml:space="preserve">5222</t>
  </si>
  <si>
    <t xml:space="preserve">Izdaci za opcije i druge financijske derivate (šifre 5231+5232)</t>
  </si>
  <si>
    <t xml:space="preserve">523</t>
  </si>
  <si>
    <t xml:space="preserve">5231</t>
  </si>
  <si>
    <t xml:space="preserve">5232</t>
  </si>
  <si>
    <t xml:space="preserve">Izdaci za ostale vrijednosne papire (šifre 5241+5242)</t>
  </si>
  <si>
    <t xml:space="preserve">524</t>
  </si>
  <si>
    <t xml:space="preserve">Ostali tuzemni vrijednosni papiri </t>
  </si>
  <si>
    <t xml:space="preserve">5241</t>
  </si>
  <si>
    <t xml:space="preserve">5242</t>
  </si>
  <si>
    <t xml:space="preserve">Izdaci za ulaganja u financijske instrumente - dionice i udjele u glavnici (šifre 531+532+533+534)</t>
  </si>
  <si>
    <t xml:space="preserve">53</t>
  </si>
  <si>
    <t xml:space="preserve">Izdaci za ulaganja u dionice i udjele u glavnici kreditnih i ostalih financijskih institucija u javnom sektoru (šifre 5312 do 5314)</t>
  </si>
  <si>
    <t xml:space="preserve">531</t>
  </si>
  <si>
    <t xml:space="preserve">5312</t>
  </si>
  <si>
    <t xml:space="preserve">5313</t>
  </si>
  <si>
    <t xml:space="preserve">5314</t>
  </si>
  <si>
    <t xml:space="preserve">Izdaci za ulaganja u dionice i udjele u glavnici trgovačkih društava u javnom sektoru (šifra 5321)</t>
  </si>
  <si>
    <t xml:space="preserve">532</t>
  </si>
  <si>
    <t xml:space="preserve">Dionice i udjeli u glavnici trgovačkih društava u javnom sektoru</t>
  </si>
  <si>
    <t xml:space="preserve">5321</t>
  </si>
  <si>
    <t xml:space="preserve">Izdaci za ulaganja u dionice i udjele u glavnici kreditnih i ostalih financijskih institucija izvan javnog sektora (šifre 5331+5332)</t>
  </si>
  <si>
    <t xml:space="preserve">533</t>
  </si>
  <si>
    <t xml:space="preserve">Dionice i udjeli u glavnici tuzemnih kreditnih i ostalih financijskih institucija izvan javnog sektora</t>
  </si>
  <si>
    <t xml:space="preserve">5331</t>
  </si>
  <si>
    <t xml:space="preserve">Dionice i udjeli u glavnici inozemnih kreditnih i ostalih financijskih institucija</t>
  </si>
  <si>
    <t xml:space="preserve">5332</t>
  </si>
  <si>
    <t xml:space="preserve">Izdaci za ulaganja u dionice i udjele u glavnici trgovačkih društava izvan javnog sektora (šifre 5341+5342)</t>
  </si>
  <si>
    <t xml:space="preserve">534</t>
  </si>
  <si>
    <t xml:space="preserve">5341</t>
  </si>
  <si>
    <t xml:space="preserve">5342</t>
  </si>
  <si>
    <t xml:space="preserve">Izdaci za otplatu glavnice primljenih kredita i zajmova (šifre 541+542+543+544+545+547)</t>
  </si>
  <si>
    <t xml:space="preserve">54</t>
  </si>
  <si>
    <t xml:space="preserve">Otplata glavnice primljenih kredita i zajmova od međunarodnih organizacija, institucija i tijela EU te inozemnih vlada (šifre 5413 do 5416)</t>
  </si>
  <si>
    <t xml:space="preserve">541</t>
  </si>
  <si>
    <t xml:space="preserve">Otplata glavnice primljenih zajmova od međunarodnih organizacija</t>
  </si>
  <si>
    <t xml:space="preserve">5413</t>
  </si>
  <si>
    <t xml:space="preserve">Otplata glavnice primljenih kredita i zajmova od institucija i tijela EU</t>
  </si>
  <si>
    <t xml:space="preserve">5414</t>
  </si>
  <si>
    <t xml:space="preserve">Otplata glavnice primljenih zajmova od inozemnih vlada u EU</t>
  </si>
  <si>
    <t xml:space="preserve">5415</t>
  </si>
  <si>
    <t xml:space="preserve">Otplata glavnice primljenih zajmova od inozemnih vlada izvan EU</t>
  </si>
  <si>
    <t xml:space="preserve">5416</t>
  </si>
  <si>
    <t xml:space="preserve">Otplata glavnice primljenih kredita i zajmova od kreditnih i ostalih financijskih institucija u javnom sektoru (šifre 5422 do 5424)</t>
  </si>
  <si>
    <t xml:space="preserve">542</t>
  </si>
  <si>
    <t xml:space="preserve">Otplata glavnice primljenih kredita od kreditnih institucija u javnom sektoru</t>
  </si>
  <si>
    <t xml:space="preserve">5422</t>
  </si>
  <si>
    <t xml:space="preserve">Otplata glavnice primljenih zajmova od osiguravajućih društava u javnom sektoru</t>
  </si>
  <si>
    <t xml:space="preserve">5423</t>
  </si>
  <si>
    <t xml:space="preserve">Otplata glavnice primljenih zajmova od ostalih financijskih institucija u javnom sektoru</t>
  </si>
  <si>
    <t xml:space="preserve">5424</t>
  </si>
  <si>
    <t xml:space="preserve">Otplata glavnice primljenih zajmova od trgovačkih društava u javnom sektoru (šifra 5431)</t>
  </si>
  <si>
    <t xml:space="preserve">543</t>
  </si>
  <si>
    <t xml:space="preserve">Otplata glavnice primljenih zajmova od trgovačkih društava u javnom sektoru</t>
  </si>
  <si>
    <t xml:space="preserve">5431</t>
  </si>
  <si>
    <t xml:space="preserve">Otplata glavnice primljenih kredita i zajmova od kreditnih i ostalih financijskih institucija izvan javnog sektora (šifre 5443 do 5448)</t>
  </si>
  <si>
    <t xml:space="preserve">544</t>
  </si>
  <si>
    <t xml:space="preserve">Otplata glavnice primljenih kredita od tuzemnih kreditnih institucija izvan javnog sektora</t>
  </si>
  <si>
    <t xml:space="preserve">5443</t>
  </si>
  <si>
    <t xml:space="preserve">Otplata glavnice primljenih zajmova od tuzemnih osiguravajućih društava izvan javnog sektora</t>
  </si>
  <si>
    <t xml:space="preserve">5444</t>
  </si>
  <si>
    <t xml:space="preserve">Otplata glavnice primljenih zajmova od ostalih tuzemnih financijskih institucija izvan javnog sektora</t>
  </si>
  <si>
    <t xml:space="preserve">5445</t>
  </si>
  <si>
    <t xml:space="preserve">Otplata glavnice primljenih kredita od inozemnih kreditnih institucija</t>
  </si>
  <si>
    <t xml:space="preserve">5446</t>
  </si>
  <si>
    <t xml:space="preserve">Otplata glavnice primljenih zajmova od inozemnih osiguravajućih društava</t>
  </si>
  <si>
    <t xml:space="preserve">5447</t>
  </si>
  <si>
    <t xml:space="preserve">Otplata glavnice primljenih zajmova od ostalih inozemnih financijskih institucija</t>
  </si>
  <si>
    <t xml:space="preserve">5448</t>
  </si>
  <si>
    <t xml:space="preserve">Otplata glavnice primljenih zajmova od trgovačkih društava i obrtnika izvan javnog sektora (šifre 5453 do 5456)</t>
  </si>
  <si>
    <t xml:space="preserve">545</t>
  </si>
  <si>
    <t xml:space="preserve">Otplata glavnice primljenih zajmova od tuzemnih trgovačkih društava izvan javnog sektora</t>
  </si>
  <si>
    <t xml:space="preserve">5453</t>
  </si>
  <si>
    <t xml:space="preserve">Otplata glavnice primljenih zajmova od tuzemnih obrtnika</t>
  </si>
  <si>
    <t xml:space="preserve">5454</t>
  </si>
  <si>
    <t xml:space="preserve">Otplata glavnice primljenih zajmova od inozemnih trgovačkih društava</t>
  </si>
  <si>
    <t xml:space="preserve">5455</t>
  </si>
  <si>
    <t xml:space="preserve">Otplata glavnice primljenih zajmova od inozemnih obrtnika</t>
  </si>
  <si>
    <t xml:space="preserve">5456</t>
  </si>
  <si>
    <t xml:space="preserve">Otplata glavnice primljenih zajmova od drugih razina vlasti (šifre 5471 do 5477)</t>
  </si>
  <si>
    <t xml:space="preserve">547</t>
  </si>
  <si>
    <t xml:space="preserve">Otplata glavnice primljenih zajmova od državnog proračuna</t>
  </si>
  <si>
    <t xml:space="preserve">5471</t>
  </si>
  <si>
    <t xml:space="preserve">Otplata glavnice primljenih zajmova od županijskih proračuna</t>
  </si>
  <si>
    <t xml:space="preserve">5472</t>
  </si>
  <si>
    <t xml:space="preserve">Otplata glavnice primljenih zajmova od gradskih proračuna</t>
  </si>
  <si>
    <t xml:space="preserve">5473</t>
  </si>
  <si>
    <t xml:space="preserve">Otplata glavnice primljenih zajmova od općinskih proračuna</t>
  </si>
  <si>
    <t xml:space="preserve">5474</t>
  </si>
  <si>
    <t xml:space="preserve">Otplata glavnice primljenih zajmova od HZMO-a, HZZ-a i HZZO-a</t>
  </si>
  <si>
    <t xml:space="preserve">5475</t>
  </si>
  <si>
    <t xml:space="preserve">Otplata glavnice primljenih zajmova od ostalih izvanproračunskih korisnika državnog proračuna</t>
  </si>
  <si>
    <t xml:space="preserve">5476</t>
  </si>
  <si>
    <t xml:space="preserve">Otplata glavnice primljenih zajmova od izvanproračunskih korisnika JLP(R)S</t>
  </si>
  <si>
    <t xml:space="preserve">5477</t>
  </si>
  <si>
    <t xml:space="preserve">Izdaci za otplatu glavnice za izdane financijske instrumente - vrijednosne papire (šifre 551+552+553)</t>
  </si>
  <si>
    <t xml:space="preserve">55</t>
  </si>
  <si>
    <t xml:space="preserve">Izdaci za otplatu glavnice za izdane trezorske zapise (šifre 5511+5512)</t>
  </si>
  <si>
    <t xml:space="preserve">551</t>
  </si>
  <si>
    <t xml:space="preserve">Izdaci za otplatu glavnice za izdane trezorske zapise u zemlji</t>
  </si>
  <si>
    <t xml:space="preserve">5511</t>
  </si>
  <si>
    <t xml:space="preserve">Izdaci za otplatu glavnice za izdane trezorske zapise u inozemstvu</t>
  </si>
  <si>
    <t xml:space="preserve">5512</t>
  </si>
  <si>
    <t xml:space="preserve">Izdaci za otplatu glavnice za izdane obveznice (šifre 5521+5522)</t>
  </si>
  <si>
    <t xml:space="preserve">552</t>
  </si>
  <si>
    <t xml:space="preserve">Izdaci za otplatu glavnice za izdane obveznice u zemlji</t>
  </si>
  <si>
    <t xml:space="preserve">5521</t>
  </si>
  <si>
    <t xml:space="preserve">Izdaci za otplatu glavnice za izdane obveznice u inozemstvu</t>
  </si>
  <si>
    <t xml:space="preserve">5522</t>
  </si>
  <si>
    <t xml:space="preserve">Izdaci za otplatu glavnice za izdane ostale vrijednosne papire (šifre 5531+5532)</t>
  </si>
  <si>
    <t xml:space="preserve">553</t>
  </si>
  <si>
    <t xml:space="preserve">Izdaci za otplatu glavnice za izdane ostale vrijednosne papire u zemlji</t>
  </si>
  <si>
    <t xml:space="preserve">5531</t>
  </si>
  <si>
    <t xml:space="preserve">Izdaci za otplatu glavnice za izdane ostale vrijednosne papire u inozemstvu</t>
  </si>
  <si>
    <t xml:space="preserve">5532</t>
  </si>
  <si>
    <t xml:space="preserve">VIŠAK PRIMITAKA OD FINANCIJSKE IMOVINE I ZADUŽIVANJA (šifre 8-5)</t>
  </si>
  <si>
    <t xml:space="preserve">X003</t>
  </si>
  <si>
    <t xml:space="preserve">MANJAK PRIMITAKA OD FINANCIJSKE IMOVINE I ZADUŽIVANJA (šifre 5-8)</t>
  </si>
  <si>
    <t xml:space="preserve">Y003</t>
  </si>
  <si>
    <t xml:space="preserve">Višak primitaka od financijske imovine - preneseni </t>
  </si>
  <si>
    <t xml:space="preserve">92213</t>
  </si>
  <si>
    <t xml:space="preserve">Manjak primitaka od financijske imovine - preneseni</t>
  </si>
  <si>
    <t xml:space="preserve">92223</t>
  </si>
  <si>
    <t xml:space="preserve">UKUPNI PRIHODI I PRIMICI (šifre X067+8)</t>
  </si>
  <si>
    <t xml:space="preserve">X678</t>
  </si>
  <si>
    <t xml:space="preserve">UKUPNI RASHODI I IZDACI (šifre Y034+5)</t>
  </si>
  <si>
    <t xml:space="preserve">Y345</t>
  </si>
  <si>
    <t xml:space="preserve">VIŠAK PRIHODA I PRIMITAKA (šifre X678-Y345)</t>
  </si>
  <si>
    <t xml:space="preserve">X005</t>
  </si>
  <si>
    <t xml:space="preserve">MANJAK PRIHODA I PRIMITAKA (šifre Y345-X678)</t>
  </si>
  <si>
    <t xml:space="preserve">Y005</t>
  </si>
  <si>
    <t xml:space="preserve">9221-9222</t>
  </si>
  <si>
    <t xml:space="preserve">Višak prihoda i primitaka - preneseni (šifre '9221x,9222x VP' - '9221x,9222x MP' + 92213 - 92223)</t>
  </si>
  <si>
    <t xml:space="preserve">9222-9221</t>
  </si>
  <si>
    <t xml:space="preserve">Manjak prihoda i primitaka - preneseni (šifre '9221x,9222x MP' - '9221x,9222x VP' + 92223 - 92213)</t>
  </si>
  <si>
    <t xml:space="preserve">Višak prihoda i primitaka raspoloživ u sljedećem razdoblju (šifre X005 + '9221-9222' - Y005 - '9222-9221')</t>
  </si>
  <si>
    <t xml:space="preserve">X006</t>
  </si>
  <si>
    <t xml:space="preserve">Manjak prihoda i primitaka za pokriće u sljedećem razdoblju (šifre Y005 + '9222-9221' - X005 - '9221-9222' )</t>
  </si>
  <si>
    <t xml:space="preserve">Y006</t>
  </si>
  <si>
    <t xml:space="preserve">19</t>
  </si>
  <si>
    <t xml:space="preserve">Rashodi budućih razdoblja i nedospjela naplata prihoda (aktivna vremenska razgraničenja)</t>
  </si>
  <si>
    <t xml:space="preserve">Obvezni analitički podaci</t>
  </si>
  <si>
    <t xml:space="preserve">Stanje novčanih sredstava na početku izvještajnog razdoblja</t>
  </si>
  <si>
    <t xml:space="preserve">11P</t>
  </si>
  <si>
    <t xml:space="preserve">11-dugov.</t>
  </si>
  <si>
    <t xml:space="preserve">Ukupni priljevi na novčane račune i blagajne</t>
  </si>
  <si>
    <t xml:space="preserve">11-potraž.</t>
  </si>
  <si>
    <t xml:space="preserve">Ukupni odljevi s novčanih računa i blagajni</t>
  </si>
  <si>
    <t xml:space="preserve">Stanje novčanih sredstava na kraju izvještajnog razdoblja (šifre 11P + '11-dugov.' - '11-potraž.')</t>
  </si>
  <si>
    <t xml:space="preserve">11K</t>
  </si>
  <si>
    <t xml:space="preserve">Prosječan broj zaposlenih u tijelima na osnovi stanja na početku i na kraju izvještajnog razdoblja (cijeli broj)</t>
  </si>
  <si>
    <t xml:space="preserve">Z006</t>
  </si>
  <si>
    <t xml:space="preserve">Prosječan broj zaposlenih kod korisnika na osnovi stanja na početku i na kraju izvještajnog razdoblja (cijeli broj)</t>
  </si>
  <si>
    <t xml:space="preserve">Z007</t>
  </si>
  <si>
    <t xml:space="preserve">Prosječan broj zaposlenih u tijelima na osnovi sati rada (cijeli broj)</t>
  </si>
  <si>
    <t xml:space="preserve">Z008</t>
  </si>
  <si>
    <t xml:space="preserve">Prosječan broj zaposlenih kod korisnika na osnovi sati rada (cijeli broj)</t>
  </si>
  <si>
    <t xml:space="preserve">Z009</t>
  </si>
  <si>
    <t xml:space="preserve">dio 611</t>
  </si>
  <si>
    <t xml:space="preserve">Ostvareni prihodi iz dodatnog udjela poreza na dohodak za decentralizirane funkcije</t>
  </si>
  <si>
    <t xml:space="preserve">dio611</t>
  </si>
  <si>
    <t xml:space="preserve">Porez na korištenje javnih površina</t>
  </si>
  <si>
    <t xml:space="preserve">61315</t>
  </si>
  <si>
    <t xml:space="preserve">Porez na nekretnine</t>
  </si>
  <si>
    <t xml:space="preserve">61316</t>
  </si>
  <si>
    <t xml:space="preserve">61341</t>
  </si>
  <si>
    <t xml:space="preserve">Porez na promet nekretnina</t>
  </si>
  <si>
    <t xml:space="preserve">Porez na cestovna motorna vozila</t>
  </si>
  <si>
    <t xml:space="preserve">61451</t>
  </si>
  <si>
    <t xml:space="preserve">61452</t>
  </si>
  <si>
    <t xml:space="preserve">Porez na plovne objekte</t>
  </si>
  <si>
    <t xml:space="preserve">Porez na tvrtku odnosno naziv tvrtke</t>
  </si>
  <si>
    <t xml:space="preserve">61453</t>
  </si>
  <si>
    <t xml:space="preserve">61459</t>
  </si>
  <si>
    <t xml:space="preserve">Ostali nespomenuti porezi na korištenje dobara ili izvođenje aktivnosti</t>
  </si>
  <si>
    <t xml:space="preserve">Tekuće pomoći iz državnog proračuna</t>
  </si>
  <si>
    <t xml:space="preserve">63311</t>
  </si>
  <si>
    <t xml:space="preserve">Tekuće pomoći iz županijskih proračuna</t>
  </si>
  <si>
    <t xml:space="preserve">63312</t>
  </si>
  <si>
    <t xml:space="preserve">Tekuće pomoći iz gradskih proračuna</t>
  </si>
  <si>
    <t xml:space="preserve">63313</t>
  </si>
  <si>
    <t xml:space="preserve">Tekuće pomoći iz općinskih proračuna</t>
  </si>
  <si>
    <t xml:space="preserve">63314</t>
  </si>
  <si>
    <t xml:space="preserve">Kapitalne pomoći iz državnog proračuna</t>
  </si>
  <si>
    <t xml:space="preserve">63321</t>
  </si>
  <si>
    <t xml:space="preserve">Kapitalne pomoći iz županijskih proračuna</t>
  </si>
  <si>
    <t xml:space="preserve">63322</t>
  </si>
  <si>
    <t xml:space="preserve">Kapitalne pomoći iz gradskih proračuna</t>
  </si>
  <si>
    <t xml:space="preserve">63323</t>
  </si>
  <si>
    <t xml:space="preserve">Kapitalne pomoći iz općinskih proračuna</t>
  </si>
  <si>
    <t xml:space="preserve">63324</t>
  </si>
  <si>
    <t xml:space="preserve">Tekuće pomoći od HZMO-a, HZZ-a i HZZO-a </t>
  </si>
  <si>
    <t xml:space="preserve">63414</t>
  </si>
  <si>
    <t xml:space="preserve">Tekuće pomoći od ostalih izvanproračunskih korisnika državnog proračuna</t>
  </si>
  <si>
    <t xml:space="preserve">63415</t>
  </si>
  <si>
    <t xml:space="preserve">Tekuće pomoći od izvanproračunskih korisnika JLP(R)S</t>
  </si>
  <si>
    <t xml:space="preserve">63416</t>
  </si>
  <si>
    <t xml:space="preserve">Kapitalne pomoći od HZMO-a, HZZ-a i HZZO-a </t>
  </si>
  <si>
    <t xml:space="preserve">63424</t>
  </si>
  <si>
    <t xml:space="preserve">Kapitalne pomoći od ostalih izvanproračunskih korisnika državnog proračuna</t>
  </si>
  <si>
    <t xml:space="preserve">63425</t>
  </si>
  <si>
    <t xml:space="preserve">Kapitalne pomoći od izvanproračunskih korisnika JLP(R)S</t>
  </si>
  <si>
    <t xml:space="preserve">63426</t>
  </si>
  <si>
    <t xml:space="preserve">Tekuće pomoći iz državnog proračuna proračunskim korisnicima proračuna JLP(R)S</t>
  </si>
  <si>
    <t xml:space="preserve">63612</t>
  </si>
  <si>
    <t xml:space="preserve">Tekuće pomoći proračunskim korisnicima iz proračuna JLP(R)S koji im nije nadležan</t>
  </si>
  <si>
    <t xml:space="preserve">63613</t>
  </si>
  <si>
    <t xml:space="preserve">Kapitalne pomoći iz državnog proračuna proračunskim korisnicima proračuna JLP(R)S</t>
  </si>
  <si>
    <t xml:space="preserve">63622</t>
  </si>
  <si>
    <t xml:space="preserve">Kapitalne pomoći proračunskim korisnicima iz proračuna JLP(R)S koji im nije nadležan</t>
  </si>
  <si>
    <t xml:space="preserve">63623</t>
  </si>
  <si>
    <t xml:space="preserve">Pomoći iz državnog proračuna po protestiranim jamstvima</t>
  </si>
  <si>
    <t xml:space="preserve">Pomoći iz županijskih proračuna po protestiranim jamstvima</t>
  </si>
  <si>
    <t xml:space="preserve">Pomoći iz gradskih proračuna po protestiranim jamstvima</t>
  </si>
  <si>
    <t xml:space="preserve">Pomoći iz općinskih proračuna po protestiranim jamstvima</t>
  </si>
  <si>
    <t xml:space="preserve">Pomoći od HZMO-a, HZZ-a i HZZO-a po protestiranim jamstvima</t>
  </si>
  <si>
    <t xml:space="preserve">Pomoći od ostalih izvanproračunskih korisnika državnog proračuna po protestiranim jamstvima</t>
  </si>
  <si>
    <t xml:space="preserve">Pomoći od izvanproračunskih korisnika JLP(R)S po protestiranim jamstvima</t>
  </si>
  <si>
    <t xml:space="preserve">Povrat pomoći danih proračunskim korisnicima državnog proračuna po protestiranim jamstvima</t>
  </si>
  <si>
    <t xml:space="preserve">Povrat pomoći danih proračunskim korisnicima JLP(R)S po protestiranim jamstvima</t>
  </si>
  <si>
    <t xml:space="preserve">Povrat pomoći danih županijskim proračunima po protestiranim jamstvima</t>
  </si>
  <si>
    <t xml:space="preserve">Povrat pomoći danih gradskim proračunima po protestiranim jamstvima</t>
  </si>
  <si>
    <t xml:space="preserve">Povrat pomoći danih općinskim proračunima po protestiranim jamstvima</t>
  </si>
  <si>
    <t xml:space="preserve">Povrat pomoći danih HZMO-u, HZZ-u i HZZO-u po protestiranim jamstvima</t>
  </si>
  <si>
    <t xml:space="preserve">Povrat pomoći danih ostalim izvanproračunskim korisnicima državnog proračuna po protestiranim jamstvima</t>
  </si>
  <si>
    <t xml:space="preserve">Povrat pomoći danih izvanproračunskim korisnicima JLP(R)S po protestiranim jamstvima</t>
  </si>
  <si>
    <t xml:space="preserve">Tekuće pomoći iz državnog proračuna temeljem prijenosa EU sredstava</t>
  </si>
  <si>
    <t xml:space="preserve">63811</t>
  </si>
  <si>
    <t xml:space="preserve">Tekuće pomoći iz proračuna JLP(R)S temeljem prijenosa EU sredstava</t>
  </si>
  <si>
    <t xml:space="preserve">63812</t>
  </si>
  <si>
    <t xml:space="preserve">63813</t>
  </si>
  <si>
    <t xml:space="preserve">Tekuće pomoći od proračunskog korisnika drugog proračuna temeljem prijenosa EU sredstava</t>
  </si>
  <si>
    <t xml:space="preserve">63814</t>
  </si>
  <si>
    <t xml:space="preserve">Tekuće pomoći od izvanproračunskog korisnika temeljem prijenosa EU sredstava</t>
  </si>
  <si>
    <t xml:space="preserve">Kapitalne pomoći iz državnog proračuna temeljem prijenosa EU sredstava</t>
  </si>
  <si>
    <t xml:space="preserve">63821</t>
  </si>
  <si>
    <t xml:space="preserve">Kapitalne pomoći iz proračuna JLP(R)S temeljem prijenosa EU sredstava</t>
  </si>
  <si>
    <t xml:space="preserve">63822</t>
  </si>
  <si>
    <t xml:space="preserve">63823</t>
  </si>
  <si>
    <t xml:space="preserve">Kapitalne pomoći od proračunskog korisnika drugog proračuna temeljem prijenosa EU sredstava</t>
  </si>
  <si>
    <t xml:space="preserve">63824</t>
  </si>
  <si>
    <t xml:space="preserve">Kapitalne pomoći od izvanproračunskog korisnika temeljem prijenosa EU sredstava</t>
  </si>
  <si>
    <t xml:space="preserve">Premije na izdane vrijednosne papire</t>
  </si>
  <si>
    <t xml:space="preserve">64191</t>
  </si>
  <si>
    <t xml:space="preserve">64222</t>
  </si>
  <si>
    <t xml:space="preserve">Prihodi od zakupa poljoprivrednog zemljišta</t>
  </si>
  <si>
    <t xml:space="preserve">64236</t>
  </si>
  <si>
    <t xml:space="preserve">Spomenička renta</t>
  </si>
  <si>
    <t xml:space="preserve">64241</t>
  </si>
  <si>
    <t xml:space="preserve">Godišnja naknada za upotrebu javnih cesta što se plaća pri registraciji motornih i priključnih vozila</t>
  </si>
  <si>
    <t xml:space="preserve">64244</t>
  </si>
  <si>
    <t xml:space="preserve">Naknada za korištenje cestovnog zemljišta</t>
  </si>
  <si>
    <t xml:space="preserve">Prihodi od kamata na dane zajmove državnom proračunu</t>
  </si>
  <si>
    <t xml:space="preserve">64371</t>
  </si>
  <si>
    <t xml:space="preserve">Prihodi od kamata na dane zajmove županijskim proračunima</t>
  </si>
  <si>
    <t xml:space="preserve">64372</t>
  </si>
  <si>
    <t xml:space="preserve">Prihodi od kamata na dane zajmove gradskim proračunima</t>
  </si>
  <si>
    <t xml:space="preserve">64373</t>
  </si>
  <si>
    <t xml:space="preserve">Prihodi od kamata na dane zajmove općinskim proračunima</t>
  </si>
  <si>
    <t xml:space="preserve">64374</t>
  </si>
  <si>
    <t xml:space="preserve">Prihodi od kamata na dane zajmove HZMO-u, HZZ-u i HZZO-u</t>
  </si>
  <si>
    <t xml:space="preserve">64375</t>
  </si>
  <si>
    <t xml:space="preserve">Prihodi od kamata na dane zajmove ostalim izvanproračunskim korisnicima državnog proračuna</t>
  </si>
  <si>
    <t xml:space="preserve">64376</t>
  </si>
  <si>
    <t xml:space="preserve">Prihodi od kamata na dane zajmove izvanproračunskim korisnicima JLP(R)S</t>
  </si>
  <si>
    <t xml:space="preserve">64377</t>
  </si>
  <si>
    <t xml:space="preserve">65141</t>
  </si>
  <si>
    <t xml:space="preserve">Turistička pristojba</t>
  </si>
  <si>
    <t xml:space="preserve">65263</t>
  </si>
  <si>
    <t xml:space="preserve">Premija za osiguranje od požara</t>
  </si>
  <si>
    <t xml:space="preserve">Sufinanciranje cijene usluge, participacije i slično</t>
  </si>
  <si>
    <t xml:space="preserve">65264</t>
  </si>
  <si>
    <t xml:space="preserve">Dopunsko zdravstveno osiguranje</t>
  </si>
  <si>
    <t xml:space="preserve">65265</t>
  </si>
  <si>
    <t xml:space="preserve">65267</t>
  </si>
  <si>
    <t xml:space="preserve">Prihodi s naslova osiguranja, refundacije štete i totalne štete</t>
  </si>
  <si>
    <t xml:space="preserve">Povrat kapitalnih pomoći danih trgovačkim društvima u javnom sektoru po protestiranim jamstvima</t>
  </si>
  <si>
    <t xml:space="preserve">Povrat kapitalnih pomoći danih tuzemnim trgovačkim društvima izvan javnog sektora po protestiranim jamstvima</t>
  </si>
  <si>
    <t xml:space="preserve">Povrat kapitalnih pomoći danih tuzemnim obrtnicima po protestiranim jamstvima</t>
  </si>
  <si>
    <t xml:space="preserve">Povrat kapitalnih pomoći danih inozemnim trgovačkim društvima po protestiranim jamstvima </t>
  </si>
  <si>
    <t xml:space="preserve">Povrat kapitalnih pomoći danih inozemnim obrtnicima po protestiranim jamstvima </t>
  </si>
  <si>
    <t xml:space="preserve">Otpremnine</t>
  </si>
  <si>
    <t xml:space="preserve">31214</t>
  </si>
  <si>
    <t xml:space="preserve">Naknade za bolest, invalidnost i smrtni slučaj</t>
  </si>
  <si>
    <t xml:space="preserve">31215</t>
  </si>
  <si>
    <t xml:space="preserve">Naknade za prijevoz na posao i s posla</t>
  </si>
  <si>
    <t xml:space="preserve">32121</t>
  </si>
  <si>
    <t xml:space="preserve">32351</t>
  </si>
  <si>
    <t xml:space="preserve">Zakupnine za zemljišta</t>
  </si>
  <si>
    <t xml:space="preserve">32361</t>
  </si>
  <si>
    <t xml:space="preserve">32371</t>
  </si>
  <si>
    <t xml:space="preserve">Autorski honorari</t>
  </si>
  <si>
    <t xml:space="preserve">32372</t>
  </si>
  <si>
    <t xml:space="preserve">Ugovori o djelu</t>
  </si>
  <si>
    <t xml:space="preserve">32377</t>
  </si>
  <si>
    <t xml:space="preserve">Usluge agencija, studentskog servisa (prijepisi, prijevodi i drugo)</t>
  </si>
  <si>
    <t xml:space="preserve">32398</t>
  </si>
  <si>
    <t xml:space="preserve">Naknada za energetsku uslugu</t>
  </si>
  <si>
    <t xml:space="preserve">Naknade za rad članovima predstavničkih i izvršnih tijela i upravnih vijeća</t>
  </si>
  <si>
    <t xml:space="preserve">32911</t>
  </si>
  <si>
    <t xml:space="preserve">32923</t>
  </si>
  <si>
    <t xml:space="preserve">Premije osiguranja zaposlenih</t>
  </si>
  <si>
    <t xml:space="preserve">32942</t>
  </si>
  <si>
    <t xml:space="preserve">Međunarodne članarine</t>
  </si>
  <si>
    <t xml:space="preserve">32955</t>
  </si>
  <si>
    <t xml:space="preserve">Novčana naknada poslodavca zbog nezapošljavanja osoba s invaliditetom</t>
  </si>
  <si>
    <t xml:space="preserve">Kamate za izdane trezorske zapise u zemlji</t>
  </si>
  <si>
    <t xml:space="preserve">34111</t>
  </si>
  <si>
    <t xml:space="preserve">Kamate za izdane trezorske zapise u inozemstvu</t>
  </si>
  <si>
    <t xml:space="preserve">34112</t>
  </si>
  <si>
    <t xml:space="preserve">Kamate za izdane mjenice u domaćoj valuti</t>
  </si>
  <si>
    <t xml:space="preserve">34121</t>
  </si>
  <si>
    <t xml:space="preserve">Kamate za izdane mjenice u stranoj valuti</t>
  </si>
  <si>
    <t xml:space="preserve">34122</t>
  </si>
  <si>
    <t xml:space="preserve">Kamate za izdane obveznice u zemlji</t>
  </si>
  <si>
    <t xml:space="preserve">34131</t>
  </si>
  <si>
    <t xml:space="preserve">Kamate za izdane obveznice u inozemstvu</t>
  </si>
  <si>
    <t xml:space="preserve">34132</t>
  </si>
  <si>
    <t xml:space="preserve">Kamate za ostale vrijednosne papire u zemlji</t>
  </si>
  <si>
    <t xml:space="preserve">34191</t>
  </si>
  <si>
    <t xml:space="preserve">Kamate za ostale vrijednosne papire u inozemstvu</t>
  </si>
  <si>
    <t xml:space="preserve">34192</t>
  </si>
  <si>
    <t xml:space="preserve">Kamate za primljene zajmove od međunarodnih organizacija</t>
  </si>
  <si>
    <t xml:space="preserve">34213</t>
  </si>
  <si>
    <t xml:space="preserve">Kamate za primljene kredite i zajmove od institucija i tijela EU</t>
  </si>
  <si>
    <t xml:space="preserve">34214</t>
  </si>
  <si>
    <t xml:space="preserve">Kamate za primljene zajmove od inozemnih vlada u EU</t>
  </si>
  <si>
    <t xml:space="preserve">34215</t>
  </si>
  <si>
    <t xml:space="preserve">Kamate za primljene zajmove od inozemnih vlada izvan EU</t>
  </si>
  <si>
    <t xml:space="preserve">34216</t>
  </si>
  <si>
    <t xml:space="preserve">Kamate za primljene kredite od kreditnih institucija u javnom sektoru</t>
  </si>
  <si>
    <t xml:space="preserve">34222</t>
  </si>
  <si>
    <t xml:space="preserve">Kamate za primljene zajmove od osiguravajućih društava u javnom sektoru</t>
  </si>
  <si>
    <t xml:space="preserve">34223</t>
  </si>
  <si>
    <t xml:space="preserve">Kamate za primljene zajmove od ostalih financijskih institucija u javnom sektoru</t>
  </si>
  <si>
    <t xml:space="preserve">34224</t>
  </si>
  <si>
    <t xml:space="preserve">Kamate za primljene kredite od tuzemnih kreditnih institucija izvan javnog sektora</t>
  </si>
  <si>
    <t xml:space="preserve">34233</t>
  </si>
  <si>
    <t xml:space="preserve">Kamate za primljene zajmove od tuzemnih osiguravajućih društava izvan javnog sektora</t>
  </si>
  <si>
    <t xml:space="preserve">34234</t>
  </si>
  <si>
    <t xml:space="preserve">Kamate za primljene zajmove od ostalih tuzemnih financijskih institucija izvan javnog sektora</t>
  </si>
  <si>
    <t xml:space="preserve">34235</t>
  </si>
  <si>
    <t xml:space="preserve">Kamate za primljene kredite od inozemnih kreditnih institucija</t>
  </si>
  <si>
    <t xml:space="preserve">34236</t>
  </si>
  <si>
    <t xml:space="preserve">Kamate za primljene zajmove od inozemnih osiguravajućih društava</t>
  </si>
  <si>
    <t xml:space="preserve">34237</t>
  </si>
  <si>
    <t xml:space="preserve">Kamate za primljene zajmove od ostalih inozemnih financijskih institucija</t>
  </si>
  <si>
    <t xml:space="preserve">34238</t>
  </si>
  <si>
    <t xml:space="preserve">Kamate za primljene zajmove od tuzemnih trgovačkih društava izvan javnog sektora</t>
  </si>
  <si>
    <t xml:space="preserve">34273</t>
  </si>
  <si>
    <t xml:space="preserve">Kamate za primljene zajmove od tuzemnih obrtnika</t>
  </si>
  <si>
    <t xml:space="preserve">34274</t>
  </si>
  <si>
    <t xml:space="preserve">Kamate za primljene zajmove od inozemnih trgovačkih društava</t>
  </si>
  <si>
    <t xml:space="preserve">34275</t>
  </si>
  <si>
    <t xml:space="preserve">Kamate za primljene zajmove od državnog proračuna</t>
  </si>
  <si>
    <t xml:space="preserve">34281</t>
  </si>
  <si>
    <t xml:space="preserve">Kamate za primljene zajmove od županijskih proračuna</t>
  </si>
  <si>
    <t xml:space="preserve">34282</t>
  </si>
  <si>
    <t xml:space="preserve">Kamate za primljene zajmove od gradskih proračuna</t>
  </si>
  <si>
    <t xml:space="preserve">34283</t>
  </si>
  <si>
    <t xml:space="preserve">Kamate za primljene zajmove od općinskih proračuna</t>
  </si>
  <si>
    <t xml:space="preserve">34284</t>
  </si>
  <si>
    <t xml:space="preserve">Kamate za primljene zajmove od HZMO-a, HZZ-a, HZZO-a</t>
  </si>
  <si>
    <t xml:space="preserve">34285</t>
  </si>
  <si>
    <t xml:space="preserve">Kamate za primljene zajmove od ostalih izvanproračunskih korisnika državnog proračuna</t>
  </si>
  <si>
    <t xml:space="preserve">34286</t>
  </si>
  <si>
    <t xml:space="preserve">Kamate za primljene zajmove od izvanproračunskih korisnika JLP(R)S </t>
  </si>
  <si>
    <t xml:space="preserve">34287</t>
  </si>
  <si>
    <t xml:space="preserve">Diskont na izdane vrijednosne papire</t>
  </si>
  <si>
    <t xml:space="preserve">34341</t>
  </si>
  <si>
    <t xml:space="preserve">Subvencije poljoprivrednicima</t>
  </si>
  <si>
    <t xml:space="preserve">35231</t>
  </si>
  <si>
    <t xml:space="preserve">Subvencije obrtnicima</t>
  </si>
  <si>
    <t xml:space="preserve">35232</t>
  </si>
  <si>
    <t xml:space="preserve">Tekuće pomoći državnom proračunu</t>
  </si>
  <si>
    <t xml:space="preserve">36313</t>
  </si>
  <si>
    <t xml:space="preserve">Tekuće pomoći županijskim proračunima</t>
  </si>
  <si>
    <t xml:space="preserve">36314</t>
  </si>
  <si>
    <t xml:space="preserve">Tekuće pomoći gradskim proračunima</t>
  </si>
  <si>
    <t xml:space="preserve">36315</t>
  </si>
  <si>
    <t xml:space="preserve">Tekuće pomoći općinskim proračunima</t>
  </si>
  <si>
    <t xml:space="preserve">36316</t>
  </si>
  <si>
    <t xml:space="preserve">Tekuće pomoći HZMO-u, HZZ-u i HZZO-u</t>
  </si>
  <si>
    <t xml:space="preserve">36317</t>
  </si>
  <si>
    <t xml:space="preserve">Tekuće pomoći ostalim izvanproračunskim korisnicima državnog proračuna</t>
  </si>
  <si>
    <t xml:space="preserve">36318</t>
  </si>
  <si>
    <t xml:space="preserve">Tekuće pomoći izvanproračunskim korisnicima JLP(R)S</t>
  </si>
  <si>
    <t xml:space="preserve">36319</t>
  </si>
  <si>
    <t xml:space="preserve">Kapitalne pomoći državnom proračunu</t>
  </si>
  <si>
    <t xml:space="preserve">36323</t>
  </si>
  <si>
    <t xml:space="preserve">Kapitalne pomoći županijskim proračunima</t>
  </si>
  <si>
    <t xml:space="preserve">36324</t>
  </si>
  <si>
    <t xml:space="preserve">Kapitalne pomoći gradskim proračunima</t>
  </si>
  <si>
    <t xml:space="preserve">36325</t>
  </si>
  <si>
    <t xml:space="preserve">Kapitalne pomoći općinskim proračunima</t>
  </si>
  <si>
    <t xml:space="preserve">36326</t>
  </si>
  <si>
    <t xml:space="preserve">Kapitalne pomoći HZMO-u, HZZ-u i HZZO-u</t>
  </si>
  <si>
    <t xml:space="preserve">36327</t>
  </si>
  <si>
    <t xml:space="preserve">Kapitalne pomoći ostalim izvanproračunskim korisnicima državnog proračuna</t>
  </si>
  <si>
    <t xml:space="preserve">36328</t>
  </si>
  <si>
    <t xml:space="preserve">Kapitalne pomoći izvanproračunskim korisnicima JLP(R)S</t>
  </si>
  <si>
    <t xml:space="preserve">36329</t>
  </si>
  <si>
    <t xml:space="preserve">36351</t>
  </si>
  <si>
    <t xml:space="preserve">Pomoći županijskim proračunima po protestiranim jamstvima</t>
  </si>
  <si>
    <t xml:space="preserve">36352</t>
  </si>
  <si>
    <t xml:space="preserve">Pomoći gradskim proračunima po protestiranim jamstvima</t>
  </si>
  <si>
    <t xml:space="preserve">36353</t>
  </si>
  <si>
    <t xml:space="preserve">Pomoći općinskim proračunima po protestiranim jamstvima</t>
  </si>
  <si>
    <t xml:space="preserve">36354</t>
  </si>
  <si>
    <t xml:space="preserve">Pomoći HZMO-u, HZZ-u i HZZO-u po protestiranim jamstvima</t>
  </si>
  <si>
    <t xml:space="preserve">36355</t>
  </si>
  <si>
    <t xml:space="preserve">Pomoći ostalim izvanproračunskim korisnicima državnog proračuna po protestiranim jamstvima</t>
  </si>
  <si>
    <t xml:space="preserve">36356</t>
  </si>
  <si>
    <t xml:space="preserve">Pomoći izvanproračunskim korisnicima JLP(R)S po protestiranim jamstvima</t>
  </si>
  <si>
    <t xml:space="preserve">36361</t>
  </si>
  <si>
    <t xml:space="preserve">Povrat pomoći primljenih iz državnog proračuna po protestiranim jamstvima</t>
  </si>
  <si>
    <t xml:space="preserve">36362</t>
  </si>
  <si>
    <t xml:space="preserve">Povrat pomoći primljenih iz županijskih proračuna po protestiranim jamstvima</t>
  </si>
  <si>
    <t xml:space="preserve">36363</t>
  </si>
  <si>
    <t xml:space="preserve">Povrat pomoći primljenih iz gradskih proračuna po protestiranim jamstvima</t>
  </si>
  <si>
    <t xml:space="preserve">36364</t>
  </si>
  <si>
    <t xml:space="preserve">Povrat pomoći primljenih iz općinskih proračuna po protestiranim jamstvima</t>
  </si>
  <si>
    <t xml:space="preserve">36365</t>
  </si>
  <si>
    <t xml:space="preserve">Povrat pomoći primljenih od HZMO-a, HZZ-a i HZZO-a po protestiranim jamstvima</t>
  </si>
  <si>
    <t xml:space="preserve">36366</t>
  </si>
  <si>
    <t xml:space="preserve">Povrat pomoći primljenih od ostalih izvanproračunskih korisnika državnog proračuna po protestiranim jamstvima</t>
  </si>
  <si>
    <t xml:space="preserve">36367</t>
  </si>
  <si>
    <t xml:space="preserve">Povrat pomoći primljenih od izvanproračunskih korisnika JLP(R)S po protestiranim jamstvima</t>
  </si>
  <si>
    <t xml:space="preserve">Tekuće pomoći izravnanja za decentralizirane funkcije županijskim proračunima</t>
  </si>
  <si>
    <t xml:space="preserve">36512</t>
  </si>
  <si>
    <t xml:space="preserve">Tekuće pomoći izravnanja za decentralizirane funkcije gradskim proračunima</t>
  </si>
  <si>
    <t xml:space="preserve">36513</t>
  </si>
  <si>
    <t xml:space="preserve">Tekuće pomoći izravnanja za decentralizirane funkcije općinskim proračunima</t>
  </si>
  <si>
    <t xml:space="preserve">36521</t>
  </si>
  <si>
    <t xml:space="preserve">Kapitalne pomoći izravnanja za decentralizirane funkcije županijskim proračunima</t>
  </si>
  <si>
    <t xml:space="preserve">36522</t>
  </si>
  <si>
    <t xml:space="preserve">Kapitalne pomoći izravnanja za decentralizirane funkcije gradskim proračunima</t>
  </si>
  <si>
    <t xml:space="preserve">36523</t>
  </si>
  <si>
    <t xml:space="preserve">Kapitalne pomoći izravnanja za decentralizirane funkcije općinskim proračunima</t>
  </si>
  <si>
    <t xml:space="preserve">36531</t>
  </si>
  <si>
    <t xml:space="preserve">Pomoći fiskalnog izravnanja županijskim proračunima</t>
  </si>
  <si>
    <t xml:space="preserve">36532</t>
  </si>
  <si>
    <t xml:space="preserve">Pomoći fiskalnog izravnanja gradskim proračunima</t>
  </si>
  <si>
    <t xml:space="preserve">36533</t>
  </si>
  <si>
    <t xml:space="preserve">Pomoći fiskalnog izravnanja općinskim proračunima</t>
  </si>
  <si>
    <t xml:space="preserve">36631</t>
  </si>
  <si>
    <t xml:space="preserve">Pomoći proračunskim korisnicima državnog proračuna po protestiranim jamstvima</t>
  </si>
  <si>
    <t xml:space="preserve">36632</t>
  </si>
  <si>
    <t xml:space="preserve">Pomoći proračunskim korisnicima JLP(R)S po protestiranim jamstvima</t>
  </si>
  <si>
    <t xml:space="preserve">36811</t>
  </si>
  <si>
    <t xml:space="preserve">Tekuće pomoći proračunskim korisnicima državnog proračuna temeljem prijenosa EU sredstava</t>
  </si>
  <si>
    <t xml:space="preserve">36812</t>
  </si>
  <si>
    <t xml:space="preserve">Tekuće pomoći proračunskim korisnicima županijskih proračuna temeljem prijenosa EU sredstava</t>
  </si>
  <si>
    <t xml:space="preserve">36813</t>
  </si>
  <si>
    <t xml:space="preserve">Tekuće pomoći proračunskim korisnicima gradskih proračuna temeljem prijenosa EU sredstava</t>
  </si>
  <si>
    <t xml:space="preserve">36814</t>
  </si>
  <si>
    <t xml:space="preserve">Tekuće pomoći proračunskim korisnicima općinskih proračuna temeljem prijenosa EU sredstava</t>
  </si>
  <si>
    <t xml:space="preserve">36815</t>
  </si>
  <si>
    <t xml:space="preserve">Tekuće pomoći županijskim proračunima temeljem prijenosa EU sredstava</t>
  </si>
  <si>
    <t xml:space="preserve">36816</t>
  </si>
  <si>
    <t xml:space="preserve">Tekuće pomoći gradskim proračunima temeljem prijenosa EU sredstava</t>
  </si>
  <si>
    <t xml:space="preserve">36817</t>
  </si>
  <si>
    <t xml:space="preserve">Tekuće pomoći općinskim proračunima temeljem prijenosa EU sredstava</t>
  </si>
  <si>
    <t xml:space="preserve">36818</t>
  </si>
  <si>
    <t xml:space="preserve">Tekuće pomoći izvanproračunskim korisnicima državnog proračuna temeljem prijenosa EU sredstava</t>
  </si>
  <si>
    <t xml:space="preserve">36819</t>
  </si>
  <si>
    <t xml:space="preserve">Tekuće pomoći izvanproračunskim korisnicima JLP(R)S temeljem prijenosa EU sredstava</t>
  </si>
  <si>
    <t xml:space="preserve">36821</t>
  </si>
  <si>
    <t xml:space="preserve">Kapitalne pomoći proračunskim korisnicima državnog proračuna temeljem prijenosa EU sredstava</t>
  </si>
  <si>
    <t xml:space="preserve">36822</t>
  </si>
  <si>
    <t xml:space="preserve">Kapitalne pomoći proračunskim korisnicima županijskih proračuna temeljem prijenosa EU sredstava</t>
  </si>
  <si>
    <t xml:space="preserve">36823</t>
  </si>
  <si>
    <t xml:space="preserve">Kapitalne pomoći proračunskim korisnicima gradskih proračuna temeljem prijenosa EU sredstava</t>
  </si>
  <si>
    <t xml:space="preserve">36824</t>
  </si>
  <si>
    <t xml:space="preserve">Kapitalne pomoći proračunskim korisnicima općinskih proračuna temeljem prijenosa EU sredstava</t>
  </si>
  <si>
    <t xml:space="preserve">36825</t>
  </si>
  <si>
    <t xml:space="preserve">Kapitalne pomoći županijskim proračunima temeljem prijenosa EU sredstava</t>
  </si>
  <si>
    <t xml:space="preserve">36826</t>
  </si>
  <si>
    <t xml:space="preserve">Kapitalne pomoći gradskim proračunima temeljem prijenosa EU sredstava</t>
  </si>
  <si>
    <t xml:space="preserve">36827</t>
  </si>
  <si>
    <t xml:space="preserve">Kapitalne pomoći općinskim proračunima temeljem prijenosa EU sredstava</t>
  </si>
  <si>
    <t xml:space="preserve">36828</t>
  </si>
  <si>
    <t xml:space="preserve">Kapitalne pomoći izvanproračunskim korisnicima državnog proračuna temeljem prijenosa EU sredstava</t>
  </si>
  <si>
    <t xml:space="preserve">36829</t>
  </si>
  <si>
    <t xml:space="preserve">Kapitalne pomoći izvanproračunskim korisnicima JLP(R)S temeljem prijenosa EU sredstava</t>
  </si>
  <si>
    <t xml:space="preserve">37131</t>
  </si>
  <si>
    <t xml:space="preserve">Naknade za bolest i invaliditet</t>
  </si>
  <si>
    <t xml:space="preserve">37132</t>
  </si>
  <si>
    <t xml:space="preserve">Naknade za zdravstvenu zaštitu u inozemstvu</t>
  </si>
  <si>
    <t xml:space="preserve">37139</t>
  </si>
  <si>
    <t xml:space="preserve">Ostale naknade na temelju osiguranja u novcu</t>
  </si>
  <si>
    <t xml:space="preserve">37141</t>
  </si>
  <si>
    <t xml:space="preserve">Medicinske (zdravstvene) usluge </t>
  </si>
  <si>
    <t xml:space="preserve">37143</t>
  </si>
  <si>
    <t xml:space="preserve">Farmaceutski proizvodi</t>
  </si>
  <si>
    <t xml:space="preserve">37144</t>
  </si>
  <si>
    <t xml:space="preserve">Pomoć i njega u kući</t>
  </si>
  <si>
    <t xml:space="preserve">37149</t>
  </si>
  <si>
    <t xml:space="preserve">Ostale naknade na temelju osiguranja u naravi</t>
  </si>
  <si>
    <t xml:space="preserve">37211</t>
  </si>
  <si>
    <t xml:space="preserve">Naknade za dječji doplatak</t>
  </si>
  <si>
    <t xml:space="preserve">37212</t>
  </si>
  <si>
    <t xml:space="preserve">Pomoć obiteljima i kućanstvima</t>
  </si>
  <si>
    <t xml:space="preserve">37213</t>
  </si>
  <si>
    <t xml:space="preserve">Pomoć osobama s invaliditetom</t>
  </si>
  <si>
    <t xml:space="preserve">37214</t>
  </si>
  <si>
    <t xml:space="preserve">Naknade za mirovine i dodatke - posebni propis</t>
  </si>
  <si>
    <t xml:space="preserve">Stipendije i školarine</t>
  </si>
  <si>
    <t xml:space="preserve">37215</t>
  </si>
  <si>
    <t xml:space="preserve">Naknade za pomoć bivšim političkim zatvorenicima i neosnovano pritvorenim osobama</t>
  </si>
  <si>
    <t xml:space="preserve">37216</t>
  </si>
  <si>
    <t xml:space="preserve">Porodiljne naknade i oprema za novorođenčad</t>
  </si>
  <si>
    <t xml:space="preserve">37217</t>
  </si>
  <si>
    <t xml:space="preserve">Pomoć nezaposlenim osobama</t>
  </si>
  <si>
    <t xml:space="preserve">37218</t>
  </si>
  <si>
    <t xml:space="preserve">Ostale naknade iz proračuna u novcu</t>
  </si>
  <si>
    <t xml:space="preserve">37219</t>
  </si>
  <si>
    <t xml:space="preserve">Sufinanciranje cijene prijevoza</t>
  </si>
  <si>
    <t xml:space="preserve">37221</t>
  </si>
  <si>
    <t xml:space="preserve">37222</t>
  </si>
  <si>
    <t xml:space="preserve">37223</t>
  </si>
  <si>
    <t xml:space="preserve">Stanovanje</t>
  </si>
  <si>
    <t xml:space="preserve">37224</t>
  </si>
  <si>
    <t xml:space="preserve">Prehrana</t>
  </si>
  <si>
    <t xml:space="preserve">37229</t>
  </si>
  <si>
    <t xml:space="preserve">Ostale naknade iz proračuna u naravi</t>
  </si>
  <si>
    <t xml:space="preserve">Tekuće donacije građanima i kućanstvima</t>
  </si>
  <si>
    <t xml:space="preserve">38117</t>
  </si>
  <si>
    <t xml:space="preserve">Kapitalne pomoći trgovačkim društvima u javnom sektoru</t>
  </si>
  <si>
    <t xml:space="preserve">38612</t>
  </si>
  <si>
    <t xml:space="preserve">Kapitalne pomoći kreditnim institucijama u javnom sektoru</t>
  </si>
  <si>
    <t xml:space="preserve">38613</t>
  </si>
  <si>
    <t xml:space="preserve">Kapitalne pomoći osiguravajućim društvima u javnom sektoru</t>
  </si>
  <si>
    <t xml:space="preserve">38614</t>
  </si>
  <si>
    <t xml:space="preserve">Kapitalne pomoći ostalim financijskim institucijama u javnom sektoru</t>
  </si>
  <si>
    <t xml:space="preserve">38615</t>
  </si>
  <si>
    <t xml:space="preserve">Kapitalne pomoći trgovačkim društvima izvan javnog sektora</t>
  </si>
  <si>
    <t xml:space="preserve">38622</t>
  </si>
  <si>
    <t xml:space="preserve">Kapitalne pomoći kreditnim institucijama izvan javnog sektora</t>
  </si>
  <si>
    <t xml:space="preserve">38623</t>
  </si>
  <si>
    <t xml:space="preserve">Kapitalne pomoći osiguravajućim društvima izvan javnog sektora</t>
  </si>
  <si>
    <t xml:space="preserve">38624</t>
  </si>
  <si>
    <t xml:space="preserve">Kapitalne pomoći ostalim financijskim institucijama izvan javnog sektora</t>
  </si>
  <si>
    <t xml:space="preserve">38625</t>
  </si>
  <si>
    <t xml:space="preserve">38626</t>
  </si>
  <si>
    <t xml:space="preserve">Kapitalne pomoći zadrugama</t>
  </si>
  <si>
    <t xml:space="preserve">Kapitalne pomoći poljoprivrednicima</t>
  </si>
  <si>
    <t xml:space="preserve">38631</t>
  </si>
  <si>
    <t xml:space="preserve">Kapitalne pomoći obrtnicima</t>
  </si>
  <si>
    <t xml:space="preserve">38632</t>
  </si>
  <si>
    <t xml:space="preserve">Kapitalne pomoći subjektima u javnom sektoru iz EU sredstava </t>
  </si>
  <si>
    <t xml:space="preserve">38641</t>
  </si>
  <si>
    <t xml:space="preserve">38642</t>
  </si>
  <si>
    <t xml:space="preserve">Kapitalne pomoći subjektima izvan javnog sektora iz EU sredstava </t>
  </si>
  <si>
    <t xml:space="preserve">38651</t>
  </si>
  <si>
    <t xml:space="preserve">Kapitalne pomoći trgovačkim društvima u javnom sektoru po protestiranim jamstvima</t>
  </si>
  <si>
    <t xml:space="preserve">38652</t>
  </si>
  <si>
    <t xml:space="preserve">Kapitalne pomoći tuzemnim trgovačkim društvima izvan javnog sektora po protestiranim jamstvima</t>
  </si>
  <si>
    <t xml:space="preserve">38653</t>
  </si>
  <si>
    <t xml:space="preserve">Kapitalne pomoći tuzemnim obrtnicima po protestiranim jamstvima</t>
  </si>
  <si>
    <t xml:space="preserve">Povrat zajmova danih neprofitnim organizacijama, građanima i kućanstvima u tuzemstvu – dugoročni</t>
  </si>
  <si>
    <t xml:space="preserve">81212</t>
  </si>
  <si>
    <t xml:space="preserve">Povrat zajmova danih kreditnim institucijama u javnom sektoru – dugoročni</t>
  </si>
  <si>
    <t xml:space="preserve">81322</t>
  </si>
  <si>
    <t xml:space="preserve">Povrat zajmova danih osiguravajućim društvima u javnom sektoru – dugoročni</t>
  </si>
  <si>
    <t xml:space="preserve">81332</t>
  </si>
  <si>
    <t xml:space="preserve">Povrat zajmova danih ostalim financijskim institucijama u javnom sektoru – dugoročni</t>
  </si>
  <si>
    <t xml:space="preserve">81342</t>
  </si>
  <si>
    <t xml:space="preserve">Povrat zajmova danih trgovačkim društvima u javnom sektoru – kratkoročni</t>
  </si>
  <si>
    <t xml:space="preserve">81411</t>
  </si>
  <si>
    <t xml:space="preserve">Povrat zajmova danih trgovačkim društvima u javnom sektoru – dugoročni</t>
  </si>
  <si>
    <t xml:space="preserve">81412</t>
  </si>
  <si>
    <t xml:space="preserve">Povrat zajmova danih tuzemnim kreditnim institucijama izvan javnog sektora – dugoročni</t>
  </si>
  <si>
    <t xml:space="preserve">81532</t>
  </si>
  <si>
    <t xml:space="preserve">Povrat zajmova danih tuzemnim osiguravajućim društvima izvan javnog sektora – dugoročni</t>
  </si>
  <si>
    <t xml:space="preserve">81542</t>
  </si>
  <si>
    <t xml:space="preserve">Povrat zajmova danih ostalim tuzemnim financijskim institucijama izvan javnog sektora - dugoročni</t>
  </si>
  <si>
    <t xml:space="preserve">81552</t>
  </si>
  <si>
    <t xml:space="preserve">Povrat zajmova danih tuzemnim trgovačkim društvima izvan javnog sektora - kratkoročni</t>
  </si>
  <si>
    <t xml:space="preserve">81631</t>
  </si>
  <si>
    <t xml:space="preserve">Povrat zajmova danih tuzemnim trgovačkim društvima izvan javnog sektora - dugoročni</t>
  </si>
  <si>
    <t xml:space="preserve">81632</t>
  </si>
  <si>
    <t xml:space="preserve">Povrat zajmova danih tuzemnim obrtnicima - kratkoročni</t>
  </si>
  <si>
    <t xml:space="preserve">81641</t>
  </si>
  <si>
    <t xml:space="preserve">Povrat zajmova danih tuzemnim obrtnicima - dugoročni</t>
  </si>
  <si>
    <t xml:space="preserve">81642</t>
  </si>
  <si>
    <t xml:space="preserve">Povrat zajmova danih državnom proračunu - kratkoročni</t>
  </si>
  <si>
    <t xml:space="preserve">81711</t>
  </si>
  <si>
    <t xml:space="preserve">Povrat zajmova danih državnom proračunu - dugoročni</t>
  </si>
  <si>
    <t xml:space="preserve">81712</t>
  </si>
  <si>
    <t xml:space="preserve">Povrat zajmova danih županijskim proračunima - kratkoročni</t>
  </si>
  <si>
    <t xml:space="preserve">81721</t>
  </si>
  <si>
    <t xml:space="preserve">Povrat zajmova danih županijskim proračunima - dugoročni</t>
  </si>
  <si>
    <t xml:space="preserve">81722</t>
  </si>
  <si>
    <t xml:space="preserve">Povrat zajmova danih gradskim proračunima - kratkoročni</t>
  </si>
  <si>
    <t xml:space="preserve">81731</t>
  </si>
  <si>
    <t xml:space="preserve">Povrat zajmova danih gradskim proračunima - dugoročni</t>
  </si>
  <si>
    <t xml:space="preserve">81732</t>
  </si>
  <si>
    <t xml:space="preserve">Povrat zajmova danih općinskim proračunima - kratkoročni</t>
  </si>
  <si>
    <t xml:space="preserve">81741</t>
  </si>
  <si>
    <t xml:space="preserve">Povrat zajmova danih općinskim proračunima - dugoročni</t>
  </si>
  <si>
    <t xml:space="preserve">81742</t>
  </si>
  <si>
    <t xml:space="preserve">Povrat zajmova danih HZMO-u, HZZ-u i HZZO-u - kratkoročni</t>
  </si>
  <si>
    <t xml:space="preserve">81751</t>
  </si>
  <si>
    <t xml:space="preserve">Povrat zajmova danih HZMO-u, HZZ-u i HZZO-u - dugoročni</t>
  </si>
  <si>
    <t xml:space="preserve">81752</t>
  </si>
  <si>
    <t xml:space="preserve">Povrat zajmova danih ostalim izvanproračunskim korisnicima državnog proračuna - kratkoročni</t>
  </si>
  <si>
    <t xml:space="preserve">81761</t>
  </si>
  <si>
    <t xml:space="preserve">Povrat zajmova danih ostalim izvanproračunskim korisnicima državnog proračuna - dugoročni</t>
  </si>
  <si>
    <t xml:space="preserve">81762</t>
  </si>
  <si>
    <t xml:space="preserve">Povrat zajmova danih izvanproračunskim korisnicima JLP(R)S - kratkoročni</t>
  </si>
  <si>
    <t xml:space="preserve">81771</t>
  </si>
  <si>
    <t xml:space="preserve">Povrat zajmova danih izvanproračunskim korisnicima JLP(R)S - dugoročni</t>
  </si>
  <si>
    <t xml:space="preserve">81772</t>
  </si>
  <si>
    <t xml:space="preserve">Ostali vrijednosni papiri - tuzemni - dugoročni</t>
  </si>
  <si>
    <t xml:space="preserve">82412</t>
  </si>
  <si>
    <t xml:space="preserve">Primljeni zajmovi od međunarodnih organizacija - dugoročni</t>
  </si>
  <si>
    <t xml:space="preserve">84132</t>
  </si>
  <si>
    <t xml:space="preserve">Primljeni krediti i zajmovi od institucija i tijela EU - dugoročni</t>
  </si>
  <si>
    <t xml:space="preserve">84142</t>
  </si>
  <si>
    <t xml:space="preserve">Primljeni zajmovi od inozemnih vlada u EU - dugoročni</t>
  </si>
  <si>
    <t xml:space="preserve">84152</t>
  </si>
  <si>
    <t xml:space="preserve">Primljeni zajmovi od inozemnih vlada izvan EU - dugoročni</t>
  </si>
  <si>
    <t xml:space="preserve">84162</t>
  </si>
  <si>
    <t xml:space="preserve">Primljeni krediti od kreditnih institucija u javnom sektoru - kratkoročni</t>
  </si>
  <si>
    <t xml:space="preserve">84221</t>
  </si>
  <si>
    <t xml:space="preserve">Primljeni krediti od kreditnih institucija u javnom sektoru - dugoročni</t>
  </si>
  <si>
    <t xml:space="preserve">84222</t>
  </si>
  <si>
    <t xml:space="preserve">84223</t>
  </si>
  <si>
    <t xml:space="preserve">Primljeni financijski najam od kreditnih institucija u javnom sektoru</t>
  </si>
  <si>
    <t xml:space="preserve">Primljeni zajmovi od osiguravajućih društava u javnom sektoru - dugoročni</t>
  </si>
  <si>
    <t xml:space="preserve">84232</t>
  </si>
  <si>
    <t xml:space="preserve">Primljeni zajmovi od ostalih financijskih institucija u javnom sektoru - dugoročni</t>
  </si>
  <si>
    <t xml:space="preserve">84242</t>
  </si>
  <si>
    <t xml:space="preserve">84243</t>
  </si>
  <si>
    <t xml:space="preserve">Primljeni financijski najam od ostalih financijskih institucija u javnom sektoru</t>
  </si>
  <si>
    <t xml:space="preserve">Primljeni zajmovi od trgovačkih društava u javnom sektoru - dugoročni</t>
  </si>
  <si>
    <t xml:space="preserve">84312</t>
  </si>
  <si>
    <t xml:space="preserve">Primljeni krediti od tuzemnih kreditnih institucija izvan javnog sektora - kratkoročni</t>
  </si>
  <si>
    <t xml:space="preserve">84431</t>
  </si>
  <si>
    <t xml:space="preserve">Primljeni krediti od tuzemnih kreditnih institucija izvan javnog sektora - dugoročni</t>
  </si>
  <si>
    <t xml:space="preserve">84432</t>
  </si>
  <si>
    <t xml:space="preserve">84433</t>
  </si>
  <si>
    <t xml:space="preserve">Primljeni financijski najam od tuzemnih kreditnih institucija izvan javnog sektora</t>
  </si>
  <si>
    <t xml:space="preserve">Primljeni zajmovi od tuzemnih osiguravajućih društava izvan javnog sektora - dugoročni</t>
  </si>
  <si>
    <t xml:space="preserve">84442</t>
  </si>
  <si>
    <t xml:space="preserve">Primljeni zajmovi od ostalih tuzemnih financijskih institucija izvan javnog sektora - dugoročni</t>
  </si>
  <si>
    <t xml:space="preserve">84452</t>
  </si>
  <si>
    <t xml:space="preserve">84453</t>
  </si>
  <si>
    <t xml:space="preserve">Primljeni financijski najam od ostalih tuzemnih financijskih institucija izvan javnog sektora</t>
  </si>
  <si>
    <t xml:space="preserve">Primljeni krediti od inozemnih kreditnih institucija - kratkoročni</t>
  </si>
  <si>
    <t xml:space="preserve">84461</t>
  </si>
  <si>
    <t xml:space="preserve">Primljeni krediti od inozemnih kreditnih institucija - dugoročni</t>
  </si>
  <si>
    <t xml:space="preserve">84462</t>
  </si>
  <si>
    <t xml:space="preserve">84463</t>
  </si>
  <si>
    <t xml:space="preserve">Primljeni financijski najam od inozemnih kreditnih institucija</t>
  </si>
  <si>
    <t xml:space="preserve">Primljeni zajmovi od inozemnih osiguravajućih društava - dugoročni</t>
  </si>
  <si>
    <t xml:space="preserve">84472</t>
  </si>
  <si>
    <t xml:space="preserve">Primljeni zajmovi od ostalih inozemnih financijskih institucija - dugoročni</t>
  </si>
  <si>
    <t xml:space="preserve">84482</t>
  </si>
  <si>
    <t xml:space="preserve">84483</t>
  </si>
  <si>
    <t xml:space="preserve">Primljeni financijski najam od ostalih inozemnih financijskih institucija</t>
  </si>
  <si>
    <t xml:space="preserve">Primljeni zajmovi od tuzemnih trgovačkih društava izvan javnog sektora - dugoročni</t>
  </si>
  <si>
    <t xml:space="preserve">84532</t>
  </si>
  <si>
    <t xml:space="preserve">Primljeni zajmovi od tuzemnih obrtnika - dugoročni</t>
  </si>
  <si>
    <t xml:space="preserve">84542</t>
  </si>
  <si>
    <t xml:space="preserve">Primljeni zajmovi od inozemnih trgovačkih društava - dugoročni</t>
  </si>
  <si>
    <t xml:space="preserve">84552</t>
  </si>
  <si>
    <t xml:space="preserve">Primljeni zajmovi od državnog proračuna - kratkoročni</t>
  </si>
  <si>
    <t xml:space="preserve">84711</t>
  </si>
  <si>
    <t xml:space="preserve">Primljeni zajmovi od državnog proračuna - dugoročni</t>
  </si>
  <si>
    <t xml:space="preserve">84712</t>
  </si>
  <si>
    <t xml:space="preserve">Primljeni zajmovi od županijskih proračuna - kratkoročni</t>
  </si>
  <si>
    <t xml:space="preserve">84721</t>
  </si>
  <si>
    <t xml:space="preserve">Primljeni zajmovi od županijskih proračuna - dugoročni</t>
  </si>
  <si>
    <t xml:space="preserve">84722</t>
  </si>
  <si>
    <t xml:space="preserve">Primljeni zajmovi od gradskih proračuna - kratkoročni</t>
  </si>
  <si>
    <t xml:space="preserve">84731</t>
  </si>
  <si>
    <t xml:space="preserve">Primljeni zajmovi od gradskih proračuna - dugoročni</t>
  </si>
  <si>
    <t xml:space="preserve">84732</t>
  </si>
  <si>
    <t xml:space="preserve">Primljeni zajmovi od općinskih proračuna - kratkoročni</t>
  </si>
  <si>
    <t xml:space="preserve">84741</t>
  </si>
  <si>
    <t xml:space="preserve">Primljeni zajmovi od općinskih proračuna - dugoročni</t>
  </si>
  <si>
    <t xml:space="preserve">84742</t>
  </si>
  <si>
    <t xml:space="preserve">Primljeni zajmovi od HZMO-a, HZZ-a i HZZO-a - kratkoročni</t>
  </si>
  <si>
    <t xml:space="preserve">84751</t>
  </si>
  <si>
    <t xml:space="preserve">Primljeni zajmovi od HZMO-a, HZZ-a i HZZO-a - dugoročni</t>
  </si>
  <si>
    <t xml:space="preserve">84752</t>
  </si>
  <si>
    <t xml:space="preserve">Primljeni zajmovi od ostalih izvanproračunskih korisnika državnog proračuna - kratkoročni</t>
  </si>
  <si>
    <t xml:space="preserve">84761</t>
  </si>
  <si>
    <t xml:space="preserve">Primljeni zajmovi od ostalih izvanproračunskih korisnika državnog proračuna - dugoročni</t>
  </si>
  <si>
    <t xml:space="preserve">84762</t>
  </si>
  <si>
    <t xml:space="preserve">84771</t>
  </si>
  <si>
    <t xml:space="preserve">Primljeni zajmovi od izvanproračunskih korisnika JLP(R)S - kratkoročni</t>
  </si>
  <si>
    <t xml:space="preserve">84772</t>
  </si>
  <si>
    <t xml:space="preserve">Primljeni zajmovi od izvanproračunskih korisnika JLP(R)S - dugoročni</t>
  </si>
  <si>
    <t xml:space="preserve">Ostali tuzemni vrijednosni papiri - dugoročni</t>
  </si>
  <si>
    <t xml:space="preserve">85412</t>
  </si>
  <si>
    <t xml:space="preserve">Dani zajmovi neprofitnim organizacijama, građanima i kućanstvima u tuzemstvu – dugoročni</t>
  </si>
  <si>
    <t xml:space="preserve">51212</t>
  </si>
  <si>
    <t xml:space="preserve">Dani zajmovi kreditnim institucijama u javnom sektoru – dugoročni</t>
  </si>
  <si>
    <t xml:space="preserve">51322</t>
  </si>
  <si>
    <t xml:space="preserve">Dani zajmovi osiguravajućim društvima u javnom sektoru – dugoročni</t>
  </si>
  <si>
    <t xml:space="preserve">51332</t>
  </si>
  <si>
    <t xml:space="preserve">Dani zajmovi ostalim financijskim institucijama u javnom sektoru – dugoročni</t>
  </si>
  <si>
    <t xml:space="preserve">51342</t>
  </si>
  <si>
    <t xml:space="preserve">Dani zajmovi trgovačkim društvima u javnom sektoru – kratkoročni</t>
  </si>
  <si>
    <t xml:space="preserve">51411</t>
  </si>
  <si>
    <t xml:space="preserve">Dani zajmovi trgovačkim društvima u javnom sektoru – dugoročni</t>
  </si>
  <si>
    <t xml:space="preserve">51412</t>
  </si>
  <si>
    <t xml:space="preserve">Dani zajmovi tuzemnim kreditnim institucijama izvan javnog sektora – dugoročni</t>
  </si>
  <si>
    <t xml:space="preserve">51532</t>
  </si>
  <si>
    <t xml:space="preserve">Dani zajmovi tuzemnim osiguravajućim društvima izvan javnog sektora – dugoročni</t>
  </si>
  <si>
    <t xml:space="preserve">51542</t>
  </si>
  <si>
    <t xml:space="preserve">Dani zajmovi ostalim tuzemnim financijskim institucijama izvan javnog sektora – dugoročni</t>
  </si>
  <si>
    <t xml:space="preserve">51552</t>
  </si>
  <si>
    <t xml:space="preserve">Dani zajmovi tuzemnim trgovačkim društvima izvan javnog sektora – kratkoročni</t>
  </si>
  <si>
    <t xml:space="preserve">51631</t>
  </si>
  <si>
    <t xml:space="preserve">Dani zajmovi tuzemnim trgovačkim društvima izvan javnog sektora – dugoročni</t>
  </si>
  <si>
    <t xml:space="preserve">51632</t>
  </si>
  <si>
    <t xml:space="preserve">Dani zajmovi tuzemnim obrtnicima – kratkoročni</t>
  </si>
  <si>
    <t xml:space="preserve">51641</t>
  </si>
  <si>
    <t xml:space="preserve">Dani zajmovi tuzemnim obrtnicima – dugoročni</t>
  </si>
  <si>
    <t xml:space="preserve">51642</t>
  </si>
  <si>
    <t xml:space="preserve">Dani zajmovi državnom proračunu – kratkoročni</t>
  </si>
  <si>
    <t xml:space="preserve">51711</t>
  </si>
  <si>
    <t xml:space="preserve">Dani zajmovi državnom proračunu – dugoročni</t>
  </si>
  <si>
    <t xml:space="preserve">51712</t>
  </si>
  <si>
    <t xml:space="preserve">Dani zajmovi županijskim proračunima – kratkoročni</t>
  </si>
  <si>
    <t xml:space="preserve">51721</t>
  </si>
  <si>
    <t xml:space="preserve">Dani zajmovi županijskim proračunima – dugoročni</t>
  </si>
  <si>
    <t xml:space="preserve">51722</t>
  </si>
  <si>
    <t xml:space="preserve">Dani zajmovi gradskim proračunima – kratkoročni</t>
  </si>
  <si>
    <t xml:space="preserve">51731</t>
  </si>
  <si>
    <t xml:space="preserve">Dani zajmovi gradskim proračunima – dugoročni</t>
  </si>
  <si>
    <t xml:space="preserve">51732</t>
  </si>
  <si>
    <t xml:space="preserve">Dani zajmovi općinskim proračunima – kratkoročni</t>
  </si>
  <si>
    <t xml:space="preserve">51741</t>
  </si>
  <si>
    <t xml:space="preserve">Dani zajmovi općinskim proračunima – dugoročni</t>
  </si>
  <si>
    <t xml:space="preserve">51742</t>
  </si>
  <si>
    <t xml:space="preserve">Dani zajmovi HZMO-u, HZZ-u i HZZO-u – kratkoročni</t>
  </si>
  <si>
    <t xml:space="preserve">51751</t>
  </si>
  <si>
    <t xml:space="preserve">Dani zajmovi HZMO-u, HZZ-u i HZZO-u – dugoročni</t>
  </si>
  <si>
    <t xml:space="preserve">51752</t>
  </si>
  <si>
    <t xml:space="preserve">Dani zajmovi ostalim izvanproračunskim korisnicima državnog proračuna – kratkoročni</t>
  </si>
  <si>
    <t xml:space="preserve">51761</t>
  </si>
  <si>
    <t xml:space="preserve">Dani zajmovi ostalim izvanproračunskim korisnicima državnog proračuna – dugoročni</t>
  </si>
  <si>
    <t xml:space="preserve">51762</t>
  </si>
  <si>
    <t xml:space="preserve">Dani zajmovi izvanproračunskim korisnicima JLP(R)S – kratkoročni</t>
  </si>
  <si>
    <t xml:space="preserve">51771</t>
  </si>
  <si>
    <t xml:space="preserve">Dani zajmovi izvanproračunskim korisnicima JLP(R)S – dugoročni</t>
  </si>
  <si>
    <t xml:space="preserve">51772</t>
  </si>
  <si>
    <t xml:space="preserve">Otplata glavnice primljenih zajmova od međunarodnih organizacija – dugoročnih</t>
  </si>
  <si>
    <t xml:space="preserve">54132</t>
  </si>
  <si>
    <t xml:space="preserve">Otplata glavnice primljenih kredita i zajmova od institucija i tijela EU – dugoročnih</t>
  </si>
  <si>
    <t xml:space="preserve">54142</t>
  </si>
  <si>
    <t xml:space="preserve">Otplata glavnice primljenih zajmova od inozemnih vlada u EU – dugoročnih</t>
  </si>
  <si>
    <t xml:space="preserve">54152</t>
  </si>
  <si>
    <t xml:space="preserve">Otplata glavnice primljenih zajmova od inozemnih vlada izvan EU – dugoročnih</t>
  </si>
  <si>
    <t xml:space="preserve">54162</t>
  </si>
  <si>
    <t xml:space="preserve">Otplata glavnice primljenih kredita od kreditnih institucija u javnom sektoru – kratkoročnih</t>
  </si>
  <si>
    <t xml:space="preserve">54221</t>
  </si>
  <si>
    <t xml:space="preserve">Otplata glavnice primljenih kredita od kreditnih institucija u javnom sektoru – dugoročnih</t>
  </si>
  <si>
    <t xml:space="preserve">54222</t>
  </si>
  <si>
    <t xml:space="preserve">54223</t>
  </si>
  <si>
    <t xml:space="preserve">Otplata glavnice po financijskom najmu od kreditnih institucija u javnom sektoru</t>
  </si>
  <si>
    <t xml:space="preserve">Otplata glavnice primljenih zajmova od osiguravajućih društava u javnom sektoru – dugoročnih</t>
  </si>
  <si>
    <t xml:space="preserve">54232</t>
  </si>
  <si>
    <t xml:space="preserve">Otplata glavnice primljenih zajmova od ostalih financijskih institucija u javnom sektoru – dugoročnih</t>
  </si>
  <si>
    <t xml:space="preserve">54242</t>
  </si>
  <si>
    <t xml:space="preserve">54243</t>
  </si>
  <si>
    <t xml:space="preserve">Otplata glavnice po financijskom najmu od ostalih financijskih institucija u javnom sektoru</t>
  </si>
  <si>
    <t xml:space="preserve">Otplata glavnice primljenih zajmova od trgovačkih društava u javnom sektoru – dugoročnih</t>
  </si>
  <si>
    <t xml:space="preserve">54312</t>
  </si>
  <si>
    <t xml:space="preserve">Otplata glavnice primljenih kredita od tuzemnih kreditnih institucija izvan javnog sektora – kratkoročnih</t>
  </si>
  <si>
    <t xml:space="preserve">54431</t>
  </si>
  <si>
    <t xml:space="preserve">Otplata glavnice primljenih kredita od tuzemnih kreditnih institucija izvan javnog sektora – dugoročnih</t>
  </si>
  <si>
    <t xml:space="preserve">54432</t>
  </si>
  <si>
    <t xml:space="preserve">54433</t>
  </si>
  <si>
    <t xml:space="preserve">Otplata glavnice po financijskom najmu od tuzemnih kreditnih institucija izvan javnog sektora</t>
  </si>
  <si>
    <t xml:space="preserve">Otplata glavnice primljenih zajmova od tuzemnih osiguravajućih društava izvan javnog sektora – dugoročnih</t>
  </si>
  <si>
    <t xml:space="preserve">54442</t>
  </si>
  <si>
    <t xml:space="preserve">Otplata glavnice primljenih zajmova od ostalih tuzemnih financijskih institucija izvan javnog sektora – dugoročnih</t>
  </si>
  <si>
    <t xml:space="preserve">54452</t>
  </si>
  <si>
    <t xml:space="preserve">54453</t>
  </si>
  <si>
    <t xml:space="preserve">Otplata glavnice po financijskom najmu od ostalih tuzemnih financijskih institucija izvan javnog sektora</t>
  </si>
  <si>
    <t xml:space="preserve">Otplata glavnice primljenih kredita od inozemnih kreditnih institucija – kratkoročnih</t>
  </si>
  <si>
    <t xml:space="preserve">54461</t>
  </si>
  <si>
    <t xml:space="preserve">Otplata glavnice primljenih kredita od inozemnih kreditnih institucija – dugoročnih</t>
  </si>
  <si>
    <t xml:space="preserve">54462</t>
  </si>
  <si>
    <t xml:space="preserve">54463</t>
  </si>
  <si>
    <t xml:space="preserve">Otplata glavnice po financijskom najmu od inozemnih kreditnih institucija</t>
  </si>
  <si>
    <t xml:space="preserve">Otplata glavnice primljenih zajmova od inozemnih osiguravajućih društava – dugoročnih</t>
  </si>
  <si>
    <t xml:space="preserve">54472</t>
  </si>
  <si>
    <t xml:space="preserve">Otplata glavnice primljenih zajmova od ostalih inozemnih financijskih institucija – dugoročnih</t>
  </si>
  <si>
    <t xml:space="preserve">54482</t>
  </si>
  <si>
    <t xml:space="preserve">54483</t>
  </si>
  <si>
    <t xml:space="preserve">Otplata glavnice primljenog financijskog najma od ostalih inozemnih financijskih institucija</t>
  </si>
  <si>
    <t xml:space="preserve">Otplata glavnice primljenih zajmova od tuzemnih trgovačkih društava izvan javnog sektora – dugoročnih</t>
  </si>
  <si>
    <t xml:space="preserve">54532</t>
  </si>
  <si>
    <t xml:space="preserve">Otplata glavnice primljenih zajmova od tuzemnih obrtnika – dugoročnih</t>
  </si>
  <si>
    <t xml:space="preserve">54542</t>
  </si>
  <si>
    <t xml:space="preserve">Otplata glavnice primljenih zajmova od inozemnih trgovačkih društava – dugoročnih</t>
  </si>
  <si>
    <t xml:space="preserve">54552</t>
  </si>
  <si>
    <t xml:space="preserve">Otplata glavnice primljenih zajmova od državnog proračuna – kratkoročnih</t>
  </si>
  <si>
    <t xml:space="preserve">54711</t>
  </si>
  <si>
    <t xml:space="preserve">Otplata glavnice primljenih zajmova od državnog proračuna – dugoročnih</t>
  </si>
  <si>
    <t xml:space="preserve">54712</t>
  </si>
  <si>
    <t xml:space="preserve">Otplata glavnice primljenih zajmova od županijskih proračuna – kratkoročnih</t>
  </si>
  <si>
    <t xml:space="preserve">54721</t>
  </si>
  <si>
    <t xml:space="preserve">Otplata glavnice primljenih zajmova od županijskih proračuna – dugoročnih</t>
  </si>
  <si>
    <t xml:space="preserve">54722</t>
  </si>
  <si>
    <t xml:space="preserve">Otplata glavnice primljenih zajmova od gradskih proračuna – kratkoročnih</t>
  </si>
  <si>
    <t xml:space="preserve">54731</t>
  </si>
  <si>
    <t xml:space="preserve">Otplata glavnice primljenih zajmova od gradskih proračuna – dugoročnih</t>
  </si>
  <si>
    <t xml:space="preserve">54732</t>
  </si>
  <si>
    <t xml:space="preserve">Otplata glavnice primljenih zajmova od općinskih proračuna – kratkoročnih</t>
  </si>
  <si>
    <t xml:space="preserve">54741</t>
  </si>
  <si>
    <t xml:space="preserve">Otplata glavnice primljenih zajmova od općinskih proračuna – dugoročnih</t>
  </si>
  <si>
    <t xml:space="preserve">54742</t>
  </si>
  <si>
    <t xml:space="preserve">Otplata glavnice primljenih zajmova od HZMO-a, HZZ-a i HZZO-a – kratkoročnih</t>
  </si>
  <si>
    <t xml:space="preserve">54751</t>
  </si>
  <si>
    <t xml:space="preserve">Otplata glavnice primljenih zajmova od HZMO-a, HZZ-a i HZZO-a – dugoročnih</t>
  </si>
  <si>
    <t xml:space="preserve">54752</t>
  </si>
  <si>
    <t xml:space="preserve">Otplata glavnice primljenih zajmova od ostalih izvanproračunskih korisnika državnog proračuna – kratkoročnih</t>
  </si>
  <si>
    <t xml:space="preserve">54761</t>
  </si>
  <si>
    <t xml:space="preserve">Otplata glavnice primljenih zajmova od ostalih izvanproračunskih korisnika državnog proračuna – dugoročnih</t>
  </si>
  <si>
    <t xml:space="preserve">54762</t>
  </si>
  <si>
    <t xml:space="preserve">Otplata glavnice primljenih zajmova od izvanproračunskih korisnika JLP(R)S – kratkoročnih</t>
  </si>
  <si>
    <t xml:space="preserve">54771</t>
  </si>
  <si>
    <t xml:space="preserve">Otplata glavnice primljenih zajmova od izvanproračunskih korisnika JLP(R)S – dugoročnih</t>
  </si>
  <si>
    <t xml:space="preserve">54772</t>
  </si>
  <si>
    <t xml:space="preserve">Izdaci za otplatu glavnice za izdane ostale vrijednosne papire u zemlji - dugoročne</t>
  </si>
  <si>
    <t xml:space="preserve">55312</t>
  </si>
  <si>
    <t xml:space="preserve">Obvezni dodatni podaci</t>
  </si>
  <si>
    <t xml:space="preserve">Račun iz rač. plana</t>
  </si>
  <si>
    <t xml:space="preserve">Stanje na kraju prethodne godine</t>
  </si>
  <si>
    <t xml:space="preserve">Stanje na kraju izvještajnog razdoblja</t>
  </si>
  <si>
    <t xml:space="preserve">26224,26233, 26244,26314</t>
  </si>
  <si>
    <t xml:space="preserve">Obveze za zajmove po faktoringu od kreditnih institucija, osiguravajućih društava, ostalih financijskih institucija i trgovačkih društava u javnom sektoru</t>
  </si>
  <si>
    <t xml:space="preserve">26224,26233,26244,26314</t>
  </si>
  <si>
    <t xml:space="preserve">26243</t>
  </si>
  <si>
    <t xml:space="preserve">Obveze za financijski najam od ostalih financijskih institucija u javnom sektoru</t>
  </si>
  <si>
    <t xml:space="preserve">26453</t>
  </si>
  <si>
    <t xml:space="preserve">Obveze za financijski najam od ostalih tuzemnih financijskih institucija izvan javnog sektora</t>
  </si>
  <si>
    <t xml:space="preserve">Obveze za zajmove po faktoringu od ostalih tuzemnih financijskih institucija izvan javnog sektora</t>
  </si>
  <si>
    <t xml:space="preserve">26454</t>
  </si>
  <si>
    <t xml:space="preserve">26463</t>
  </si>
  <si>
    <t xml:space="preserve">Obveze za financijski najam od inozemnih kreditnih institucija</t>
  </si>
  <si>
    <t xml:space="preserve">26464,26473, 26484,26554, 26564</t>
  </si>
  <si>
    <t xml:space="preserve">Obveze za zajmove po faktoringu od inozemnih kreditnih institucija, inozemnih osiguravajućih društava, ostalih inozemnih financijskih institucija, inozemnih trgovačkih društava i inozemnih obrtnika</t>
  </si>
  <si>
    <t xml:space="preserve">26464,26473,26484,26554,26564</t>
  </si>
  <si>
    <t xml:space="preserve">26483</t>
  </si>
  <si>
    <t xml:space="preserve">Obveze za financijski najam od ostalih inozemnih financijskih institucija</t>
  </si>
  <si>
    <t xml:space="preserve">Obveze za zajmove po faktoringu od tuzemnih trgovačkih društava izvan javnog sektora</t>
  </si>
  <si>
    <t xml:space="preserve">26534</t>
  </si>
  <si>
    <t xml:space="preserve">IZVJEŠTAJ O PRIHODIMA I RASHODIMA PREMA IZVORIMA FINANCIRANJA</t>
  </si>
  <si>
    <t xml:space="preserve">UKUPNO PRIHODI </t>
  </si>
  <si>
    <t xml:space="preserve">1 Opći prihodi i primici</t>
  </si>
  <si>
    <t xml:space="preserve">1.1. Opći prihodi i primici</t>
  </si>
  <si>
    <t xml:space="preserve">1.6. Prihodi od imovine i Ostali prihodi</t>
  </si>
  <si>
    <t xml:space="preserve">4 Prihodi za posebne namjene</t>
  </si>
  <si>
    <t xml:space="preserve">4.3. Prihodi za posebne namjene</t>
  </si>
  <si>
    <t xml:space="preserve">4.3. Prihodi za pos.namj.- pren.višak</t>
  </si>
  <si>
    <t xml:space="preserve">5 Pomoći</t>
  </si>
  <si>
    <t xml:space="preserve">5.7. Pomoći proračunu iz drugih proračuna</t>
  </si>
  <si>
    <t xml:space="preserve">6.1. Donacije od prav.i fiz.osoba izvan OP</t>
  </si>
  <si>
    <t xml:space="preserve">UKUPNO RASHODI</t>
  </si>
  <si>
    <t xml:space="preserve">IZVJEŠTAJ O RASHODIMA PREMA FUNKCIJSKOJ KLASIFIKACIJI</t>
  </si>
  <si>
    <t xml:space="preserve">09 Obrazovanje</t>
  </si>
  <si>
    <t xml:space="preserve">091 Predškolsko i osnovno obrazovanje</t>
  </si>
  <si>
    <t xml:space="preserve">0911 Predškolsko obrazovanje</t>
  </si>
  <si>
    <t xml:space="preserve"> RAČUN FINANCIRANJA</t>
  </si>
  <si>
    <t xml:space="preserve">IZVJEŠTAJ RAČUNA FINANCIRANJA PREMA EKONOMSKOJ KLASIFIKACIJI </t>
  </si>
  <si>
    <t xml:space="preserve">Primici od financijske imovine i zaduživanja</t>
  </si>
  <si>
    <t xml:space="preserve">Primici od zaduživanja</t>
  </si>
  <si>
    <t xml:space="preserve">….</t>
  </si>
  <si>
    <t xml:space="preserve">Izdaci za financijsku imovinu i otplate zajmova</t>
  </si>
  <si>
    <t xml:space="preserve">Izdaci za otplatu glavnice primljenih kredita i zajmova</t>
  </si>
  <si>
    <t xml:space="preserve">IZVJEŠTAJ RAČUNA FINANCIRANJA PREMA IZVORIMA FINANCIRANJA</t>
  </si>
  <si>
    <t xml:space="preserve">UKUPNO PRIMICI</t>
  </si>
  <si>
    <t xml:space="preserve">UKUPNO IZDACI </t>
  </si>
  <si>
    <t xml:space="preserve">II. POSEBNI DIO</t>
  </si>
  <si>
    <t xml:space="preserve">IZVJEŠTAJ PO PROGRAMSKOJ KLASIFIKACIJI</t>
  </si>
  <si>
    <t xml:space="preserve"> IZVRŠENJE 
1.-6.2026. </t>
  </si>
  <si>
    <t xml:space="preserve">5=4/3*100</t>
  </si>
  <si>
    <t xml:space="preserve">JAVNA PROFESIONALNA VATROGASNA POSTROJBA GRADA BELOG MANASTIRA</t>
  </si>
  <si>
    <t xml:space="preserve">Opći prihodi i primici</t>
  </si>
  <si>
    <t xml:space="preserve">1.6. Prihodi od fin.imovine i Ostali prihodi </t>
  </si>
  <si>
    <t xml:space="preserve">Prihodi od fin.imovine i Ostali prihodi</t>
  </si>
  <si>
    <t xml:space="preserve">Prihodi za posebne namjene</t>
  </si>
  <si>
    <t xml:space="preserve">Pomoći proračunu iz drugih proračuna</t>
  </si>
  <si>
    <t xml:space="preserve">Donacije od prav.i fiz.osoba izvan OP</t>
  </si>
  <si>
    <t xml:space="preserve">PROGRAM 1006</t>
  </si>
  <si>
    <t xml:space="preserve">REDOVNA DJELATNOST</t>
  </si>
  <si>
    <t xml:space="preserve">A100630</t>
  </si>
  <si>
    <t xml:space="preserve">AKTIVNOSTI IZ REDOVNE DJELATNOSTI</t>
  </si>
  <si>
    <t xml:space="preserve">IF</t>
  </si>
  <si>
    <t xml:space="preserve">1.1.</t>
  </si>
  <si>
    <t xml:space="preserve">RASHODI POSLOVANJA</t>
  </si>
  <si>
    <t xml:space="preserve">Plaće</t>
  </si>
  <si>
    <t xml:space="preserve">Doprinosi na plaću</t>
  </si>
  <si>
    <t xml:space="preserve">Doprinosi za obvezno zdrav.osig.</t>
  </si>
  <si>
    <t xml:space="preserve">Uredski materijal i ostali mat.rashodi</t>
  </si>
  <si>
    <t xml:space="preserve">Materijal i dijelovi za tekuće i invest. održavanje</t>
  </si>
  <si>
    <t xml:space="preserve">Obavezni i preventivni zdravstveni pregledni zaposlenika</t>
  </si>
  <si>
    <t xml:space="preserve">Ostali nespomenuti rahodi poslovanja</t>
  </si>
  <si>
    <t xml:space="preserve">Naknade za rad predstav. i izvrš. tijela, povjeren. i sl.</t>
  </si>
  <si>
    <t xml:space="preserve">Ostali financijski rahodi</t>
  </si>
  <si>
    <t xml:space="preserve">Bankarske usluge i usluge plat.prometa</t>
  </si>
  <si>
    <t xml:space="preserve">1.6. Prihodi od fin.imovine i Ostali prihodi</t>
  </si>
  <si>
    <t xml:space="preserve">4.3. Prihodi za posebne namjene </t>
  </si>
  <si>
    <t xml:space="preserve">K100630</t>
  </si>
  <si>
    <t xml:space="preserve">KAPITALNI PROJEKTI</t>
  </si>
  <si>
    <t xml:space="preserve">RASHODI ZA NABAVU NEFIN.IMOVINE</t>
  </si>
  <si>
    <t xml:space="preserve">Komunikacijske usluge</t>
  </si>
  <si>
    <t xml:space="preserve">Rashodi za dodatna ulag. na nefinanc. imovini </t>
  </si>
  <si>
    <t xml:space="preserve">3.1. Vlastiti prihodi </t>
  </si>
  <si>
    <t xml:space="preserve">Vlastiti prihodi</t>
  </si>
  <si>
    <t xml:space="preserve">piše se u </t>
  </si>
  <si>
    <t xml:space="preserve">sive</t>
  </si>
  <si>
    <t xml:space="preserve">prvo se popunjava - Programska klasifikacija</t>
  </si>
  <si>
    <t xml:space="preserve">zatim - Račun prihoda i rashoda stupac prethodna godina za klase 6,7,3,4 i ostali stupci za klase 6 i 7 i provjera sa PR-RAS</t>
  </si>
  <si>
    <t xml:space="preserve">zatim Rashodi i prihodi prema izvoru stupac prethodna godina</t>
  </si>
  <si>
    <t xml:space="preserve">na kraju se u sažetak unese redak Preneseni višak/manjak iz prethodne godine</t>
  </si>
  <si>
    <t xml:space="preserve"> Račun financiranja i Račun fin prema izvorima se ručno popunjava</t>
  </si>
  <si>
    <t xml:space="preserve">za obrazloženje posebnog dijela</t>
  </si>
  <si>
    <t xml:space="preserve">IZ NN (Obrazloženje posebnog dijela izvještaja o izvršenju financijskog plana proračunskog i izvanproračunskog korisnika za proračunsku godinu sadrži obrazloženje izvršenja programa koje se daje kroz obrazloženje izvršenja aktivnosti i projekata zajedno s ciljevima koji su ostvareni provedbom programa i pokazateljima uspješnosti realizacije tih ciljeva koji se sastoje od pokazatelja učinka i pokazatelja rezultata.)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</si>
</sst>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"/>
    <numFmt numFmtId="166" formatCode="#,##0"/>
    <numFmt numFmtId="167" formatCode="0.00"/>
    <numFmt numFmtId="168" formatCode="@"/>
    <numFmt numFmtId="169" formatCode="0"/>
    <numFmt numFmtId="170" formatCode="#,##0.0"/>
    <numFmt numFmtId="171" formatCode="General"/>
  </numFmts>
  <fonts count="58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 val="true"/>
      <sz val="11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b val="true"/>
      <i val="true"/>
      <sz val="10"/>
      <color rgb="FF000000"/>
      <name val="Times New Roman"/>
      <family val="1"/>
      <charset val="238"/>
    </font>
    <font>
      <i val="true"/>
      <sz val="10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 val="true"/>
      <sz val="14"/>
      <color rgb="FF000000"/>
      <name val="Arial"/>
      <family val="2"/>
      <charset val="238"/>
    </font>
    <font>
      <b val="true"/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b val="true"/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 val="true"/>
      <sz val="8"/>
      <color rgb="FF000000"/>
      <name val="Arial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4"/>
      <color rgb="FF000000"/>
      <name val="Arial"/>
      <family val="2"/>
      <charset val="238"/>
    </font>
    <font>
      <b val="true"/>
      <sz val="12"/>
      <name val="Arial"/>
      <family val="2"/>
      <charset val="238"/>
    </font>
    <font>
      <sz val="12"/>
      <name val="Arial"/>
      <family val="2"/>
      <charset val="238"/>
    </font>
    <font>
      <i val="true"/>
      <sz val="10"/>
      <name val="Arial"/>
      <family val="2"/>
      <charset val="238"/>
    </font>
    <font>
      <sz val="10"/>
      <name val="Arial"/>
      <family val="2"/>
      <charset val="1"/>
    </font>
    <font>
      <b val="true"/>
      <i val="true"/>
      <sz val="10"/>
      <name val="Arial"/>
      <family val="2"/>
      <charset val="238"/>
    </font>
    <font>
      <i val="true"/>
      <sz val="11"/>
      <color rgb="FF000000"/>
      <name val="Calibri"/>
      <family val="2"/>
      <charset val="238"/>
    </font>
    <font>
      <i val="true"/>
      <sz val="10"/>
      <color rgb="FF000000"/>
      <name val="Arial"/>
      <family val="2"/>
      <charset val="238"/>
    </font>
    <font>
      <sz val="9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9"/>
      <color rgb="FFED7D31"/>
      <name val="Arial"/>
      <family val="2"/>
      <charset val="1"/>
    </font>
    <font>
      <b val="true"/>
      <sz val="14"/>
      <color rgb="FF0C0C0C"/>
      <name val="Arial"/>
      <family val="2"/>
      <charset val="1"/>
    </font>
    <font>
      <b val="true"/>
      <sz val="9"/>
      <color rgb="FF0C0C0C"/>
      <name val="Arial"/>
      <family val="2"/>
      <charset val="1"/>
    </font>
    <font>
      <b val="true"/>
      <sz val="9"/>
      <color rgb="FF000080"/>
      <name val="Arial"/>
      <family val="2"/>
      <charset val="1"/>
    </font>
    <font>
      <b val="true"/>
      <sz val="9"/>
      <color rgb="FF0D0D0D"/>
      <name val="Arial"/>
      <family val="2"/>
      <charset val="1"/>
    </font>
    <font>
      <b val="true"/>
      <sz val="12"/>
      <color rgb="FF0C0C0C"/>
      <name val="Arial"/>
      <family val="2"/>
      <charset val="1"/>
    </font>
    <font>
      <b val="true"/>
      <sz val="8"/>
      <color rgb="FF0C0C0C"/>
      <name val="Arial"/>
      <family val="2"/>
      <charset val="1"/>
    </font>
    <font>
      <b val="true"/>
      <sz val="8"/>
      <color rgb="FF00008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8"/>
      <name val="Arial"/>
      <family val="2"/>
      <charset val="1"/>
    </font>
    <font>
      <b val="true"/>
      <sz val="8"/>
      <name val="Arial"/>
      <family val="2"/>
      <charset val="1"/>
    </font>
    <font>
      <sz val="8"/>
      <color rgb="FF00B050"/>
      <name val="Arial"/>
      <family val="2"/>
      <charset val="1"/>
    </font>
    <font>
      <sz val="9"/>
      <color rgb="FF000000"/>
      <name val="Arial"/>
      <family val="2"/>
      <charset val="238"/>
    </font>
    <font>
      <strike val="true"/>
      <sz val="9"/>
      <color rgb="FF000000"/>
      <name val="Arial"/>
      <family val="2"/>
      <charset val="238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238"/>
    </font>
    <font>
      <i val="true"/>
      <sz val="10"/>
      <color rgb="FF000000"/>
      <name val="Calibri"/>
      <family val="2"/>
      <charset val="238"/>
    </font>
    <font>
      <i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Segoe UI"/>
      <family val="0"/>
      <charset val="1"/>
    </font>
    <font>
      <sz val="9"/>
      <color rgb="FF000000"/>
      <name val="Segoe UI"/>
      <family val="2"/>
      <charset val="238"/>
    </font>
    <font>
      <sz val="12"/>
      <color rgb="FF231F2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E2F0D9"/>
      </patternFill>
    </fill>
    <fill>
      <patternFill patternType="solid">
        <fgColor rgb="FFFFFFFF"/>
        <bgColor rgb="FFF2F2F2"/>
      </patternFill>
    </fill>
    <fill>
      <patternFill patternType="solid">
        <fgColor rgb="FFDEEBF7"/>
        <bgColor rgb="FFDBE5F1"/>
      </patternFill>
    </fill>
    <fill>
      <patternFill patternType="solid">
        <fgColor rgb="FFD9D9D9"/>
        <bgColor rgb="FFDBE5F1"/>
      </patternFill>
    </fill>
    <fill>
      <patternFill patternType="solid">
        <fgColor rgb="FFFBE5D6"/>
        <bgColor rgb="FFFFF2CC"/>
      </patternFill>
    </fill>
    <fill>
      <patternFill patternType="solid">
        <fgColor rgb="FFE2F0D9"/>
        <bgColor rgb="FFDEEBF7"/>
      </patternFill>
    </fill>
    <fill>
      <patternFill patternType="solid">
        <fgColor rgb="FFFFFFCC"/>
        <bgColor rgb="FFFFF2CC"/>
      </patternFill>
    </fill>
    <fill>
      <patternFill patternType="solid">
        <fgColor rgb="FFDBE5F1"/>
        <bgColor rgb="FFDEEBF7"/>
      </patternFill>
    </fill>
    <fill>
      <patternFill patternType="solid">
        <fgColor rgb="FFFFF2CC"/>
        <bgColor rgb="FFFFFF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 diagonalUp="false" diagonalDown="false">
      <left style="thin"/>
      <right style="thin">
        <color rgb="FF000080"/>
      </right>
      <top style="thin"/>
      <bottom/>
      <diagonal/>
    </border>
    <border diagonalUp="false" diagonalDown="false">
      <left style="thin">
        <color rgb="FF000080"/>
      </left>
      <right style="thin">
        <color rgb="FF000080"/>
      </right>
      <top style="thin"/>
      <bottom/>
      <diagonal/>
    </border>
    <border diagonalUp="false" diagonalDown="false">
      <left/>
      <right style="thin">
        <color rgb="FF000080"/>
      </right>
      <top style="thin"/>
      <bottom/>
      <diagonal/>
    </border>
    <border diagonalUp="false" diagonalDown="false">
      <left style="thin">
        <color rgb="FF000080"/>
      </left>
      <right style="thin"/>
      <top style="thin"/>
      <bottom style="thin"/>
      <diagonal/>
    </border>
    <border diagonalUp="false" diagonalDown="false">
      <left style="thin"/>
      <right style="thin">
        <color rgb="FF000080"/>
      </right>
      <top style="thin"/>
      <bottom style="thin"/>
      <diagonal/>
    </border>
    <border diagonalUp="false" diagonalDown="false">
      <left style="thin">
        <color rgb="FF000080"/>
      </left>
      <right style="thin">
        <color rgb="FF000080"/>
      </right>
      <top style="thin"/>
      <bottom style="thin"/>
      <diagonal/>
    </border>
    <border diagonalUp="false" diagonalDown="false">
      <left/>
      <right style="thin">
        <color rgb="FF000080"/>
      </right>
      <top style="thin"/>
      <bottom style="thin"/>
      <diagonal/>
    </border>
    <border diagonalUp="false" diagonalDown="false">
      <left style="thin">
        <color rgb="FF000080"/>
      </left>
      <right style="thin"/>
      <top/>
      <bottom style="thin"/>
      <diagonal/>
    </border>
    <border diagonalUp="false" diagonalDown="false">
      <left style="thin"/>
      <right style="thin">
        <color rgb="FF000080"/>
      </right>
      <top style="thin"/>
      <bottom style="thin">
        <color rgb="FFC0C0C0"/>
      </bottom>
      <diagonal/>
    </border>
    <border diagonalUp="false" diagonalDown="false">
      <left style="thin"/>
      <right/>
      <top style="thin"/>
      <bottom style="thin">
        <color rgb="FFC0C0C0"/>
      </bottom>
      <diagonal/>
    </border>
    <border diagonalUp="false" diagonalDown="false">
      <left style="thin">
        <color rgb="FF000080"/>
      </left>
      <right style="thin">
        <color rgb="FF000080"/>
      </right>
      <top style="thin"/>
      <bottom style="thin">
        <color rgb="FFC0C0C0"/>
      </bottom>
      <diagonal/>
    </border>
    <border diagonalUp="false" diagonalDown="false">
      <left style="thin">
        <color rgb="FF000080"/>
      </left>
      <right style="thin"/>
      <top style="thin"/>
      <bottom style="thin">
        <color rgb="FFC0C0C0"/>
      </bottom>
      <diagonal/>
    </border>
    <border diagonalUp="false" diagonalDown="false">
      <left style="thin"/>
      <right style="thin">
        <color rgb="FF000080"/>
      </right>
      <top style="thin">
        <color rgb="FFC0C0C0"/>
      </top>
      <bottom style="thin">
        <color rgb="FFC0C0C0"/>
      </bottom>
      <diagonal/>
    </border>
    <border diagonalUp="false" diagonalDown="false">
      <left/>
      <right style="thin">
        <color rgb="FF00008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000080"/>
      </left>
      <right style="thin"/>
      <top style="thin">
        <color rgb="FFC0C0C0"/>
      </top>
      <bottom style="thin">
        <color rgb="FFC0C0C0"/>
      </bottom>
      <diagonal/>
    </border>
    <border diagonalUp="false" diagonalDown="false">
      <left style="thin"/>
      <right style="thin">
        <color rgb="FF000080"/>
      </right>
      <top style="thin">
        <color rgb="FFC0C0C0"/>
      </top>
      <bottom style="thin"/>
      <diagonal/>
    </border>
    <border diagonalUp="false" diagonalDown="false">
      <left style="thin">
        <color rgb="FF000080"/>
      </left>
      <right style="thin">
        <color rgb="FF000080"/>
      </right>
      <top style="thin">
        <color rgb="FFC0C0C0"/>
      </top>
      <bottom style="thin"/>
      <diagonal/>
    </border>
    <border diagonalUp="false" diagonalDown="false">
      <left/>
      <right style="thin">
        <color rgb="FF000080"/>
      </right>
      <top style="thin">
        <color rgb="FFC0C0C0"/>
      </top>
      <bottom style="thin"/>
      <diagonal/>
    </border>
    <border diagonalUp="false" diagonalDown="false">
      <left style="thin">
        <color rgb="FF000080"/>
      </left>
      <right style="thin"/>
      <top style="thin">
        <color rgb="FFC0C0C0"/>
      </top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>
        <color rgb="FF000080"/>
      </right>
      <top style="thin"/>
      <bottom style="thin">
        <color rgb="FFC0C0C0"/>
      </bottom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13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9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9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4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3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9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19" fillId="4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9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9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9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9" fillId="6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7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9" fillId="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7" fillId="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6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7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7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9" fillId="7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31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31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3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7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3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3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8" fontId="3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3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7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8" fillId="8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8" fillId="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39" fillId="8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8" fillId="8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38" fillId="8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0" fillId="9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7" fillId="9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1" fillId="9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1" fillId="9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32" fillId="0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3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37" fillId="0" borderId="1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2" fillId="0" borderId="5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33" fillId="0" borderId="2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3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3" fillId="0" borderId="5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8" fontId="32" fillId="0" borderId="5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8" fontId="43" fillId="0" borderId="1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4" fillId="0" borderId="1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5" fillId="0" borderId="5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70" fontId="45" fillId="0" borderId="2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43" fillId="0" borderId="5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46" fillId="0" borderId="5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43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70" fontId="47" fillId="0" borderId="2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32" fillId="0" borderId="2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32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37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33" fillId="0" borderId="22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70" fontId="33" fillId="0" borderId="2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0" fillId="9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1" fillId="9" borderId="1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8" fontId="32" fillId="0" borderId="18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8" fontId="37" fillId="0" borderId="19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5" fontId="42" fillId="0" borderId="22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6" fontId="33" fillId="0" borderId="5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8" fontId="43" fillId="0" borderId="2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4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5" fillId="0" borderId="22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70" fontId="45" fillId="0" borderId="2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0" fillId="9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37" fillId="9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41" fillId="9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41" fillId="9" borderId="2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4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37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43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3" fillId="0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4" fillId="0" borderId="2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5" fillId="0" borderId="17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5" fontId="45" fillId="0" borderId="20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8" fontId="43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5" fillId="0" borderId="24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4" fontId="3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8" fontId="3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2" fillId="1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9" fillId="1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7" fillId="1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27" fillId="3" borderId="2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5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3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6" fillId="3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1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4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7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6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6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6" fillId="1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17" fillId="1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9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1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6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6" borderId="2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6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1" fillId="1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1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31" fillId="10" borderId="2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1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7" fillId="1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10" borderId="2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9" fillId="7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7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9" fillId="7" borderId="2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7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9" fillId="3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3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9" fillId="3" borderId="2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3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6" fillId="3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3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3" borderId="2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1" fillId="3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3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1" fillId="0" borderId="2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31" fillId="5" borderId="2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31" fillId="5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3" borderId="2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6" fillId="0" borderId="2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5" borderId="2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9" fillId="0" borderId="2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0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9" fillId="3" borderId="2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3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3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3" fillId="1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9" fillId="7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7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9" fillId="7" borderId="2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9" fillId="0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4" fillId="3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1" fillId="3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3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3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2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5" borderId="2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6" fillId="3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7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5F1"/>
      <rgbColor rgb="FFE2F0D9"/>
      <rgbColor rgb="FFFFF2CC"/>
      <rgbColor rgb="FFF2F2F2"/>
      <rgbColor rgb="FFFF99CC"/>
      <rgbColor rgb="FFCC99FF"/>
      <rgbColor rgb="FFFBE5D6"/>
      <rgbColor rgb="FF3366FF"/>
      <rgbColor rgb="FF33CCCC"/>
      <rgbColor rgb="FF92D050"/>
      <rgbColor rgb="FFFFCC00"/>
      <rgbColor rgb="FFFF9900"/>
      <rgbColor rgb="FFED7D31"/>
      <rgbColor rgb="FF666699"/>
      <rgbColor rgb="FF969696"/>
      <rgbColor rgb="FF003366"/>
      <rgbColor rgb="FF00B050"/>
      <rgbColor rgb="FF0D0D0D"/>
      <rgbColor rgb="FF0C0C0C"/>
      <rgbColor rgb="FF993300"/>
      <rgbColor rgb="FF993366"/>
      <rgbColor rgb="FF333399"/>
      <rgbColor rgb="FF231F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comments" Target="../comments1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D21" activeCellId="0" sqref="D21"/>
    </sheetView>
  </sheetViews>
  <sheetFormatPr defaultColWidth="8.54296875" defaultRowHeight="14.25" zeroHeight="false" outlineLevelRow="0" outlineLevelCol="0"/>
  <cols>
    <col collapsed="false" customWidth="true" hidden="false" outlineLevel="0" max="9" min="9" style="0" width="9.11"/>
  </cols>
  <sheetData>
    <row r="1" customFormat="false" ht="15.75" hidden="false" customHeight="false" outlineLevel="0" collapsed="false">
      <c r="A1" s="1" t="s">
        <v>0</v>
      </c>
    </row>
    <row r="2" customFormat="false" ht="15.75" hidden="false" customHeight="false" outlineLevel="0" collapsed="false">
      <c r="A2" s="1" t="s">
        <v>1</v>
      </c>
    </row>
    <row r="3" customFormat="false" ht="15.75" hidden="false" customHeight="false" outlineLevel="0" collapsed="false">
      <c r="A3" s="1" t="s">
        <v>2</v>
      </c>
    </row>
    <row r="4" customFormat="false" ht="15" hidden="false" customHeight="false" outlineLevel="0" collapsed="false">
      <c r="A4" s="2" t="s">
        <v>3</v>
      </c>
    </row>
    <row r="5" customFormat="false" ht="15" hidden="false" customHeight="false" outlineLevel="0" collapsed="false">
      <c r="A5" s="2" t="s">
        <v>4</v>
      </c>
    </row>
    <row r="6" customFormat="false" ht="15" hidden="false" customHeight="false" outlineLevel="0" collapsed="false">
      <c r="A6" s="2" t="s">
        <v>5</v>
      </c>
    </row>
    <row r="7" customFormat="false" ht="15" hidden="false" customHeight="false" outlineLevel="0" collapsed="false">
      <c r="A7" s="2" t="s">
        <v>6</v>
      </c>
    </row>
    <row r="8" customFormat="false" ht="14.25" hidden="false" customHeight="false" outlineLevel="0" collapsed="false">
      <c r="A8" s="3"/>
    </row>
    <row r="9" customFormat="false" ht="71.25" hidden="false" customHeight="true" outlineLevel="0" collapsed="false">
      <c r="A9" s="4" t="s">
        <v>7</v>
      </c>
      <c r="B9" s="4"/>
      <c r="C9" s="4"/>
      <c r="D9" s="4"/>
      <c r="E9" s="4"/>
      <c r="F9" s="4"/>
      <c r="G9" s="4"/>
      <c r="H9" s="4"/>
      <c r="I9" s="4"/>
      <c r="J9" s="5"/>
      <c r="K9" s="5"/>
    </row>
    <row r="11" customFormat="false" ht="14.25" hidden="false" customHeight="false" outlineLevel="0" collapsed="false">
      <c r="A11" s="6"/>
    </row>
    <row r="12" customFormat="false" ht="14.25" hidden="false" customHeight="false" outlineLevel="0" collapsed="false">
      <c r="A12" s="6"/>
    </row>
    <row r="13" customFormat="false" ht="14.25" hidden="false" customHeight="false" outlineLevel="0" collapsed="false">
      <c r="A13" s="6"/>
    </row>
    <row r="14" customFormat="false" ht="14.25" hidden="false" customHeight="false" outlineLevel="0" collapsed="false">
      <c r="A14" s="7" t="s">
        <v>8</v>
      </c>
      <c r="B14" s="7"/>
      <c r="C14" s="7"/>
      <c r="D14" s="7"/>
      <c r="E14" s="7"/>
      <c r="F14" s="7"/>
      <c r="G14" s="7"/>
      <c r="H14" s="7"/>
      <c r="I14" s="7"/>
    </row>
    <row r="15" customFormat="false" ht="14.25" hidden="false" customHeight="false" outlineLevel="0" collapsed="false">
      <c r="A15" s="8" t="s">
        <v>9</v>
      </c>
    </row>
    <row r="16" customFormat="false" ht="43.5" hidden="false" customHeight="true" outlineLevel="0" collapsed="false">
      <c r="A16" s="9" t="s">
        <v>10</v>
      </c>
      <c r="B16" s="9"/>
      <c r="C16" s="9"/>
      <c r="D16" s="9"/>
      <c r="E16" s="9"/>
      <c r="F16" s="9"/>
      <c r="G16" s="9"/>
      <c r="H16" s="9"/>
      <c r="I16" s="9"/>
    </row>
    <row r="17" customFormat="false" ht="14.25" hidden="false" customHeight="false" outlineLevel="0" collapsed="false">
      <c r="A17" s="6"/>
    </row>
    <row r="18" customFormat="false" ht="14.25" hidden="false" customHeight="false" outlineLevel="0" collapsed="false">
      <c r="A18" s="10" t="s">
        <v>11</v>
      </c>
    </row>
    <row r="19" customFormat="false" ht="14.25" hidden="false" customHeight="false" outlineLevel="0" collapsed="false">
      <c r="A19" s="8" t="s">
        <v>12</v>
      </c>
    </row>
    <row r="20" customFormat="false" ht="38.25" hidden="false" customHeight="true" outlineLevel="0" collapsed="false">
      <c r="A20" s="11" t="s">
        <v>13</v>
      </c>
      <c r="B20" s="11"/>
      <c r="C20" s="11"/>
      <c r="D20" s="11"/>
      <c r="E20" s="11"/>
      <c r="F20" s="11"/>
      <c r="G20" s="11"/>
      <c r="H20" s="11"/>
      <c r="I20" s="11"/>
    </row>
    <row r="21" customFormat="false" ht="14.25" hidden="false" customHeight="false" outlineLevel="0" collapsed="false">
      <c r="A21" s="6"/>
    </row>
    <row r="22" customFormat="false" ht="14.25" hidden="false" customHeight="false" outlineLevel="0" collapsed="false">
      <c r="A22" s="12" t="s">
        <v>14</v>
      </c>
    </row>
    <row r="23" customFormat="false" ht="14.25" hidden="false" customHeight="false" outlineLevel="0" collapsed="false">
      <c r="A23" s="8" t="s">
        <v>12</v>
      </c>
    </row>
    <row r="24" customFormat="false" ht="42.75" hidden="false" customHeight="true" outlineLevel="0" collapsed="false">
      <c r="A24" s="11" t="s">
        <v>13</v>
      </c>
      <c r="B24" s="11"/>
      <c r="C24" s="11"/>
      <c r="D24" s="11"/>
      <c r="E24" s="11"/>
      <c r="F24" s="11"/>
      <c r="G24" s="11"/>
      <c r="H24" s="11"/>
      <c r="I24" s="11"/>
    </row>
    <row r="26" customFormat="false" ht="14.25" hidden="false" customHeight="false" outlineLevel="0" collapsed="false">
      <c r="A26" s="12" t="s">
        <v>15</v>
      </c>
    </row>
    <row r="27" customFormat="false" ht="14.25" hidden="false" customHeight="false" outlineLevel="0" collapsed="false">
      <c r="A27" s="12" t="s">
        <v>16</v>
      </c>
    </row>
    <row r="28" customFormat="false" ht="14.25" hidden="false" customHeight="false" outlineLevel="0" collapsed="false">
      <c r="A28" s="8" t="s">
        <v>12</v>
      </c>
    </row>
    <row r="29" customFormat="false" ht="42" hidden="false" customHeight="true" outlineLevel="0" collapsed="false">
      <c r="A29" s="11" t="s">
        <v>13</v>
      </c>
      <c r="B29" s="11"/>
      <c r="C29" s="11"/>
      <c r="D29" s="11"/>
      <c r="E29" s="11"/>
      <c r="F29" s="11"/>
      <c r="G29" s="11"/>
      <c r="H29" s="11"/>
      <c r="I29" s="11"/>
    </row>
    <row r="30" customFormat="false" ht="10.5" hidden="false" customHeight="true" outlineLevel="0" collapsed="false">
      <c r="A30" s="11"/>
      <c r="B30" s="11"/>
      <c r="C30" s="11"/>
      <c r="D30" s="11"/>
      <c r="E30" s="11"/>
      <c r="F30" s="11"/>
      <c r="G30" s="11"/>
      <c r="H30" s="11"/>
      <c r="I30" s="11"/>
    </row>
    <row r="33" customFormat="false" ht="15" hidden="false" customHeight="false" outlineLevel="0" collapsed="false">
      <c r="A33" s="13" t="s">
        <v>17</v>
      </c>
    </row>
  </sheetData>
  <mergeCells count="6">
    <mergeCell ref="A9:I9"/>
    <mergeCell ref="A14:I14"/>
    <mergeCell ref="A16:I16"/>
    <mergeCell ref="A20:I20"/>
    <mergeCell ref="A24:I24"/>
    <mergeCell ref="A29:I3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7" activeCellId="0" sqref="C27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37.67"/>
    <col collapsed="false" customWidth="true" hidden="false" outlineLevel="0" max="6" min="3" style="0" width="25.33"/>
    <col collapsed="false" customWidth="true" hidden="false" outlineLevel="0" max="8" min="7" style="0" width="15.66"/>
  </cols>
  <sheetData>
    <row r="1" customFormat="false" ht="17.25" hidden="false" customHeight="false" outlineLevel="0" collapsed="false">
      <c r="B1" s="21"/>
      <c r="C1" s="21"/>
      <c r="D1" s="21"/>
      <c r="E1" s="21"/>
      <c r="F1" s="23"/>
      <c r="G1" s="23"/>
    </row>
    <row r="2" customFormat="false" ht="15.75" hidden="false" customHeight="true" outlineLevel="0" collapsed="false">
      <c r="B2" s="4" t="s">
        <v>2123</v>
      </c>
      <c r="C2" s="4"/>
      <c r="D2" s="4"/>
      <c r="E2" s="4"/>
      <c r="F2" s="4"/>
      <c r="G2" s="4"/>
      <c r="H2" s="4"/>
    </row>
    <row r="3" customFormat="false" ht="17.25" hidden="false" customHeight="false" outlineLevel="0" collapsed="false">
      <c r="B3" s="21"/>
      <c r="C3" s="21"/>
      <c r="D3" s="21"/>
      <c r="E3" s="21"/>
      <c r="F3" s="23"/>
      <c r="G3" s="23"/>
    </row>
    <row r="4" customFormat="false" ht="26.25" hidden="false" customHeight="false" outlineLevel="0" collapsed="false">
      <c r="B4" s="54" t="s">
        <v>41</v>
      </c>
      <c r="C4" s="29" t="s">
        <v>42</v>
      </c>
      <c r="D4" s="30" t="s">
        <v>43</v>
      </c>
      <c r="E4" s="30" t="s">
        <v>44</v>
      </c>
      <c r="F4" s="29" t="s">
        <v>45</v>
      </c>
      <c r="G4" s="54" t="s">
        <v>46</v>
      </c>
      <c r="H4" s="54" t="s">
        <v>47</v>
      </c>
    </row>
    <row r="5" customFormat="false" ht="14.25" hidden="false" customHeight="false" outlineLevel="0" collapsed="false">
      <c r="B5" s="54" t="n">
        <v>1</v>
      </c>
      <c r="C5" s="54" t="n">
        <v>2</v>
      </c>
      <c r="D5" s="54" t="n">
        <v>3</v>
      </c>
      <c r="E5" s="54" t="n">
        <v>4</v>
      </c>
      <c r="F5" s="54" t="n">
        <v>5</v>
      </c>
      <c r="G5" s="54" t="s">
        <v>48</v>
      </c>
      <c r="H5" s="54" t="s">
        <v>49</v>
      </c>
    </row>
    <row r="6" s="55" customFormat="true" ht="14.25" hidden="false" customHeight="false" outlineLevel="0" collapsed="false">
      <c r="B6" s="56" t="s">
        <v>2124</v>
      </c>
      <c r="C6" s="57" t="n">
        <f aca="false">C7+C11+C15</f>
        <v>0</v>
      </c>
      <c r="D6" s="57" t="n">
        <f aca="false">D7+D11+D15</f>
        <v>0</v>
      </c>
      <c r="E6" s="57" t="n">
        <f aca="false">E7+E11+E15</f>
        <v>0</v>
      </c>
      <c r="F6" s="57" t="n">
        <f aca="false">F7+F11+F15</f>
        <v>0</v>
      </c>
      <c r="G6" s="167" t="n">
        <f aca="false">IFERROR(F6/C6*100,0)</f>
        <v>0</v>
      </c>
      <c r="H6" s="167" t="n">
        <f aca="false">IFERROR(F6/E6*100,0)</f>
        <v>0</v>
      </c>
    </row>
    <row r="7" customFormat="false" ht="14.25" hidden="false" customHeight="false" outlineLevel="0" collapsed="false">
      <c r="B7" s="156" t="s">
        <v>2102</v>
      </c>
      <c r="C7" s="172" t="n">
        <f aca="false">C8+C9</f>
        <v>0</v>
      </c>
      <c r="D7" s="172" t="n">
        <f aca="false">D8+D9</f>
        <v>0</v>
      </c>
      <c r="E7" s="172" t="n">
        <f aca="false">E8+E9</f>
        <v>0</v>
      </c>
      <c r="F7" s="172" t="n">
        <f aca="false">F8+F9</f>
        <v>0</v>
      </c>
      <c r="G7" s="173" t="n">
        <f aca="false">IFERROR(F7/C7*100,0)</f>
        <v>0</v>
      </c>
      <c r="H7" s="173" t="n">
        <f aca="false">IFERROR(F7/E7*100,0)</f>
        <v>0</v>
      </c>
    </row>
    <row r="8" customFormat="false" ht="14.25" hidden="false" customHeight="false" outlineLevel="0" collapsed="false">
      <c r="B8" s="159" t="s">
        <v>2103</v>
      </c>
      <c r="C8" s="67"/>
      <c r="D8" s="67"/>
      <c r="E8" s="67"/>
      <c r="F8" s="67"/>
      <c r="G8" s="174" t="n">
        <f aca="false">IFERROR(F8/C8*100,0)</f>
        <v>0</v>
      </c>
      <c r="H8" s="174" t="n">
        <f aca="false">IFERROR(F8/E8*100,0)</f>
        <v>0</v>
      </c>
    </row>
    <row r="9" customFormat="false" ht="14.25" hidden="false" customHeight="false" outlineLevel="0" collapsed="false">
      <c r="B9" s="160" t="s">
        <v>2104</v>
      </c>
      <c r="C9" s="67"/>
      <c r="D9" s="67"/>
      <c r="E9" s="67"/>
      <c r="F9" s="67"/>
      <c r="G9" s="174" t="n">
        <f aca="false">IFERROR(F9/C9*100,0)</f>
        <v>0</v>
      </c>
      <c r="H9" s="174" t="n">
        <f aca="false">IFERROR(F9/E9*100,0)</f>
        <v>0</v>
      </c>
    </row>
    <row r="10" customFormat="false" ht="14.25" hidden="false" customHeight="false" outlineLevel="0" collapsed="false">
      <c r="B10" s="160"/>
      <c r="C10" s="64"/>
      <c r="D10" s="64"/>
      <c r="E10" s="64"/>
      <c r="F10" s="64"/>
      <c r="G10" s="174"/>
    </row>
    <row r="11" customFormat="false" ht="14.25" hidden="false" customHeight="false" outlineLevel="0" collapsed="false">
      <c r="B11" s="156" t="s">
        <v>2105</v>
      </c>
      <c r="C11" s="172" t="n">
        <f aca="false">C12+C13</f>
        <v>0</v>
      </c>
      <c r="D11" s="172" t="n">
        <f aca="false">D12+D13</f>
        <v>0</v>
      </c>
      <c r="E11" s="172" t="n">
        <f aca="false">E12+E13</f>
        <v>0</v>
      </c>
      <c r="F11" s="172" t="n">
        <f aca="false">F12+F13</f>
        <v>0</v>
      </c>
      <c r="G11" s="173" t="n">
        <f aca="false">IFERROR(F11/C11*100,0)</f>
        <v>0</v>
      </c>
      <c r="H11" s="173" t="n">
        <f aca="false">IFERROR(F11/E11*100,0)</f>
        <v>0</v>
      </c>
    </row>
    <row r="12" customFormat="false" ht="14.25" hidden="false" customHeight="false" outlineLevel="0" collapsed="false">
      <c r="B12" s="159" t="s">
        <v>2106</v>
      </c>
      <c r="C12" s="67"/>
      <c r="D12" s="67"/>
      <c r="E12" s="67"/>
      <c r="F12" s="67"/>
      <c r="G12" s="174" t="n">
        <f aca="false">IFERROR(F12/C12*100,0)</f>
        <v>0</v>
      </c>
      <c r="H12" s="174" t="n">
        <f aca="false">IFERROR(F12/E12*100,0)</f>
        <v>0</v>
      </c>
    </row>
    <row r="13" customFormat="false" ht="14.25" hidden="false" customHeight="false" outlineLevel="0" collapsed="false">
      <c r="B13" s="159" t="s">
        <v>2107</v>
      </c>
      <c r="C13" s="67"/>
      <c r="D13" s="67"/>
      <c r="E13" s="67"/>
      <c r="F13" s="67"/>
      <c r="G13" s="174" t="n">
        <f aca="false">IFERROR(F13/C13*100,0)</f>
        <v>0</v>
      </c>
      <c r="H13" s="174" t="n">
        <f aca="false">IFERROR(F13/E13*100,0)</f>
        <v>0</v>
      </c>
    </row>
    <row r="14" customFormat="false" ht="14.25" hidden="false" customHeight="false" outlineLevel="0" collapsed="false">
      <c r="B14" s="159"/>
      <c r="C14" s="64"/>
      <c r="D14" s="64"/>
      <c r="E14" s="64"/>
      <c r="F14" s="64"/>
      <c r="G14" s="174" t="n">
        <f aca="false">IFERROR(F14/C14*100,0)</f>
        <v>0</v>
      </c>
      <c r="H14" s="174" t="n">
        <f aca="false">IFERROR(F14/E14*100,0)</f>
        <v>0</v>
      </c>
    </row>
    <row r="15" customFormat="false" ht="14.25" hidden="false" customHeight="false" outlineLevel="0" collapsed="false">
      <c r="B15" s="156" t="s">
        <v>2108</v>
      </c>
      <c r="C15" s="172" t="n">
        <f aca="false">C16+C17</f>
        <v>0</v>
      </c>
      <c r="D15" s="172" t="n">
        <f aca="false">D16+D17</f>
        <v>0</v>
      </c>
      <c r="E15" s="172" t="n">
        <f aca="false">E16+E17</f>
        <v>0</v>
      </c>
      <c r="F15" s="172" t="n">
        <f aca="false">F16+F17</f>
        <v>0</v>
      </c>
      <c r="G15" s="173" t="n">
        <f aca="false">IFERROR(F15/C15*100,0)</f>
        <v>0</v>
      </c>
      <c r="H15" s="173" t="n">
        <f aca="false">IFERROR(F15/E15*100,0)</f>
        <v>0</v>
      </c>
    </row>
    <row r="16" customFormat="false" ht="18" hidden="false" customHeight="true" outlineLevel="0" collapsed="false">
      <c r="B16" s="159" t="s">
        <v>2109</v>
      </c>
      <c r="C16" s="67"/>
      <c r="D16" s="67"/>
      <c r="E16" s="67"/>
      <c r="F16" s="67"/>
      <c r="G16" s="174" t="n">
        <f aca="false">IFERROR(F16/C16*100,0)</f>
        <v>0</v>
      </c>
      <c r="H16" s="174" t="n">
        <f aca="false">IFERROR(F16/E16*100,0)</f>
        <v>0</v>
      </c>
    </row>
    <row r="17" customFormat="false" ht="17.25" hidden="false" customHeight="true" outlineLevel="0" collapsed="false">
      <c r="B17" s="159" t="s">
        <v>2110</v>
      </c>
      <c r="C17" s="67"/>
      <c r="D17" s="67"/>
      <c r="E17" s="67"/>
      <c r="F17" s="67"/>
      <c r="G17" s="174" t="n">
        <f aca="false">IFERROR(F17/C17*100,0)</f>
        <v>0</v>
      </c>
      <c r="H17" s="174" t="n">
        <f aca="false">IFERROR(F17/E17*100,0)</f>
        <v>0</v>
      </c>
    </row>
    <row r="18" customFormat="false" ht="14.25" hidden="false" customHeight="false" outlineLevel="0" collapsed="false">
      <c r="B18" s="159"/>
      <c r="C18" s="64"/>
      <c r="D18" s="64"/>
      <c r="E18" s="64"/>
      <c r="F18" s="64"/>
      <c r="G18" s="174" t="n">
        <f aca="false">IFERROR(F18/C18*100,0)</f>
        <v>0</v>
      </c>
      <c r="H18" s="174" t="n">
        <f aca="false">IFERROR(F18/E18*100,0)</f>
        <v>0</v>
      </c>
    </row>
    <row r="19" s="55" customFormat="true" ht="15.75" hidden="false" customHeight="true" outlineLevel="0" collapsed="false">
      <c r="B19" s="56" t="s">
        <v>2125</v>
      </c>
      <c r="C19" s="57" t="n">
        <f aca="false">C20+C24+C28</f>
        <v>0</v>
      </c>
      <c r="D19" s="57" t="n">
        <f aca="false">D20+D24+D28</f>
        <v>0</v>
      </c>
      <c r="E19" s="57" t="n">
        <f aca="false">E20+E24+E28</f>
        <v>0</v>
      </c>
      <c r="F19" s="57" t="n">
        <f aca="false">F20+F24+F28</f>
        <v>0</v>
      </c>
      <c r="G19" s="167" t="n">
        <f aca="false">IFERROR(F19/C19*100,0)</f>
        <v>0</v>
      </c>
      <c r="H19" s="167" t="n">
        <f aca="false">IFERROR(F19/E19*100,0)</f>
        <v>0</v>
      </c>
    </row>
    <row r="20" customFormat="false" ht="15.75" hidden="false" customHeight="true" outlineLevel="0" collapsed="false">
      <c r="B20" s="156" t="s">
        <v>2102</v>
      </c>
      <c r="C20" s="172" t="n">
        <f aca="false">C21+C22</f>
        <v>0</v>
      </c>
      <c r="D20" s="172" t="n">
        <f aca="false">D21+D22</f>
        <v>0</v>
      </c>
      <c r="E20" s="172" t="n">
        <f aca="false">E21+E22</f>
        <v>0</v>
      </c>
      <c r="F20" s="172" t="n">
        <f aca="false">F21+F22</f>
        <v>0</v>
      </c>
      <c r="G20" s="173" t="n">
        <f aca="false">IFERROR(F20/C20*100,0)</f>
        <v>0</v>
      </c>
      <c r="H20" s="173" t="n">
        <f aca="false">IFERROR(F20/E20*100,0)</f>
        <v>0</v>
      </c>
    </row>
    <row r="21" customFormat="false" ht="14.25" hidden="false" customHeight="false" outlineLevel="0" collapsed="false">
      <c r="B21" s="159" t="s">
        <v>2103</v>
      </c>
      <c r="C21" s="67"/>
      <c r="D21" s="67"/>
      <c r="E21" s="67"/>
      <c r="F21" s="67"/>
      <c r="G21" s="174" t="n">
        <f aca="false">IFERROR(F21/C21*100,0)</f>
        <v>0</v>
      </c>
      <c r="H21" s="174" t="n">
        <f aca="false">IFERROR(F21/E21*100,0)</f>
        <v>0</v>
      </c>
    </row>
    <row r="22" customFormat="false" ht="14.25" hidden="false" customHeight="false" outlineLevel="0" collapsed="false">
      <c r="B22" s="160" t="s">
        <v>2104</v>
      </c>
      <c r="C22" s="67"/>
      <c r="D22" s="67"/>
      <c r="E22" s="67"/>
      <c r="F22" s="67"/>
      <c r="G22" s="174"/>
      <c r="H22" s="174"/>
    </row>
    <row r="23" customFormat="false" ht="14.25" hidden="false" customHeight="false" outlineLevel="0" collapsed="false">
      <c r="B23" s="160"/>
      <c r="C23" s="64"/>
      <c r="D23" s="64"/>
      <c r="E23" s="64"/>
      <c r="F23" s="64"/>
      <c r="G23" s="174" t="n">
        <f aca="false">IFERROR(F23/C23*100,0)</f>
        <v>0</v>
      </c>
      <c r="H23" s="174" t="n">
        <f aca="false">IFERROR(F23/E23*100,0)</f>
        <v>0</v>
      </c>
    </row>
    <row r="24" customFormat="false" ht="14.25" hidden="false" customHeight="false" outlineLevel="0" collapsed="false">
      <c r="B24" s="156" t="s">
        <v>2105</v>
      </c>
      <c r="C24" s="172" t="n">
        <f aca="false">C25+C26</f>
        <v>0</v>
      </c>
      <c r="D24" s="172" t="n">
        <f aca="false">D25+D26</f>
        <v>0</v>
      </c>
      <c r="E24" s="172" t="n">
        <f aca="false">E25+E26</f>
        <v>0</v>
      </c>
      <c r="F24" s="172" t="n">
        <f aca="false">F25+F26</f>
        <v>0</v>
      </c>
      <c r="G24" s="173" t="n">
        <f aca="false">IFERROR(F24/C24*100,0)</f>
        <v>0</v>
      </c>
      <c r="H24" s="173" t="n">
        <f aca="false">IFERROR(F24/E24*100,0)</f>
        <v>0</v>
      </c>
    </row>
    <row r="25" customFormat="false" ht="14.25" hidden="false" customHeight="false" outlineLevel="0" collapsed="false">
      <c r="B25" s="159" t="s">
        <v>2106</v>
      </c>
      <c r="C25" s="67"/>
      <c r="D25" s="67"/>
      <c r="E25" s="67"/>
      <c r="F25" s="67"/>
      <c r="G25" s="174" t="n">
        <f aca="false">IFERROR(F25/C25*100,0)</f>
        <v>0</v>
      </c>
      <c r="H25" s="174" t="n">
        <f aca="false">IFERROR(F25/E25*100,0)</f>
        <v>0</v>
      </c>
    </row>
    <row r="26" customFormat="false" ht="14.25" hidden="false" customHeight="false" outlineLevel="0" collapsed="false">
      <c r="B26" s="159" t="s">
        <v>2107</v>
      </c>
      <c r="C26" s="67"/>
      <c r="D26" s="67"/>
      <c r="E26" s="67"/>
      <c r="F26" s="67"/>
      <c r="G26" s="174" t="n">
        <f aca="false">IFERROR(F26/C26*100,0)</f>
        <v>0</v>
      </c>
      <c r="H26" s="174" t="n">
        <f aca="false">IFERROR(F26/E26*100,0)</f>
        <v>0</v>
      </c>
    </row>
    <row r="27" customFormat="false" ht="14.25" hidden="false" customHeight="false" outlineLevel="0" collapsed="false">
      <c r="B27" s="159"/>
      <c r="C27" s="64"/>
      <c r="D27" s="64"/>
      <c r="E27" s="64"/>
      <c r="F27" s="64"/>
      <c r="G27" s="174" t="n">
        <f aca="false">IFERROR(F27/C27*100,0)</f>
        <v>0</v>
      </c>
      <c r="H27" s="174" t="n">
        <f aca="false">IFERROR(F27/E27*100,0)</f>
        <v>0</v>
      </c>
    </row>
    <row r="28" customFormat="false" ht="14.25" hidden="false" customHeight="false" outlineLevel="0" collapsed="false">
      <c r="B28" s="156" t="s">
        <v>2108</v>
      </c>
      <c r="C28" s="172" t="n">
        <f aca="false">C29+C30</f>
        <v>0</v>
      </c>
      <c r="D28" s="172" t="n">
        <f aca="false">D29+D30</f>
        <v>0</v>
      </c>
      <c r="E28" s="172" t="n">
        <f aca="false">E29+E30</f>
        <v>0</v>
      </c>
      <c r="F28" s="172" t="n">
        <f aca="false">F29+F30</f>
        <v>0</v>
      </c>
      <c r="G28" s="173" t="n">
        <f aca="false">IFERROR(F28/C28*100,0)</f>
        <v>0</v>
      </c>
      <c r="H28" s="173" t="n">
        <f aca="false">IFERROR(F28/E28*100,0)</f>
        <v>0</v>
      </c>
    </row>
    <row r="29" customFormat="false" ht="16.5" hidden="false" customHeight="true" outlineLevel="0" collapsed="false">
      <c r="B29" s="159" t="s">
        <v>2109</v>
      </c>
      <c r="C29" s="67"/>
      <c r="D29" s="67"/>
      <c r="E29" s="67"/>
      <c r="F29" s="67"/>
      <c r="G29" s="174" t="n">
        <f aca="false">IFERROR(F29/C29*100,0)</f>
        <v>0</v>
      </c>
      <c r="H29" s="174" t="n">
        <f aca="false">IFERROR(F29/E29*100,0)</f>
        <v>0</v>
      </c>
    </row>
    <row r="30" customFormat="false" ht="16.5" hidden="false" customHeight="true" outlineLevel="0" collapsed="false">
      <c r="B30" s="159" t="s">
        <v>2110</v>
      </c>
      <c r="C30" s="67"/>
      <c r="D30" s="67"/>
      <c r="E30" s="67"/>
      <c r="F30" s="67"/>
      <c r="G30" s="174" t="n">
        <f aca="false">IFERROR(F30/C30*100,0)</f>
        <v>0</v>
      </c>
      <c r="H30" s="174" t="n">
        <f aca="false">IFERROR(F30/E30*100,0)</f>
        <v>0</v>
      </c>
    </row>
    <row r="31" customFormat="false" ht="14.25" hidden="false" customHeight="false" outlineLevel="0" collapsed="false">
      <c r="B31" s="63" t="s">
        <v>112</v>
      </c>
      <c r="C31" s="73"/>
      <c r="D31" s="73"/>
      <c r="E31" s="164"/>
      <c r="F31" s="165"/>
      <c r="G31" s="165"/>
      <c r="H31" s="165"/>
    </row>
  </sheetData>
  <mergeCells count="1">
    <mergeCell ref="B2:H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5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K10" activeCellId="0" sqref="K10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7.44"/>
    <col collapsed="false" customWidth="true" hidden="false" outlineLevel="0" max="3" min="3" style="0" width="8.44"/>
    <col collapsed="false" customWidth="true" hidden="false" outlineLevel="0" max="4" min="4" style="0" width="23.44"/>
    <col collapsed="false" customWidth="true" hidden="false" outlineLevel="0" max="5" min="5" style="0" width="37.44"/>
    <col collapsed="false" customWidth="true" hidden="false" outlineLevel="0" max="8" min="6" style="175" width="25.33"/>
    <col collapsed="false" customWidth="true" hidden="false" outlineLevel="0" max="9" min="9" style="0" width="15.66"/>
  </cols>
  <sheetData>
    <row r="1" customFormat="false" ht="17.25" hidden="false" customHeight="false" outlineLevel="0" collapsed="false">
      <c r="B1" s="21"/>
      <c r="C1" s="21"/>
      <c r="D1" s="21"/>
      <c r="E1" s="21"/>
      <c r="F1" s="176"/>
      <c r="G1" s="176"/>
      <c r="H1" s="176"/>
    </row>
    <row r="2" customFormat="false" ht="18" hidden="false" customHeight="true" outlineLevel="0" collapsed="false">
      <c r="B2" s="4" t="s">
        <v>2126</v>
      </c>
      <c r="C2" s="4"/>
      <c r="D2" s="4"/>
      <c r="E2" s="4"/>
      <c r="F2" s="4"/>
      <c r="G2" s="4"/>
      <c r="H2" s="4"/>
      <c r="I2" s="4"/>
    </row>
    <row r="3" customFormat="false" ht="17.25" hidden="false" customHeight="false" outlineLevel="0" collapsed="false">
      <c r="B3" s="21"/>
      <c r="C3" s="21"/>
      <c r="D3" s="21"/>
      <c r="E3" s="21"/>
      <c r="F3" s="176"/>
      <c r="G3" s="176"/>
      <c r="H3" s="176"/>
    </row>
    <row r="4" customFormat="false" ht="15" hidden="false" customHeight="false" outlineLevel="0" collapsed="false">
      <c r="B4" s="177" t="s">
        <v>2127</v>
      </c>
      <c r="C4" s="177"/>
      <c r="D4" s="177"/>
      <c r="E4" s="177"/>
      <c r="F4" s="177"/>
      <c r="G4" s="177"/>
      <c r="H4" s="177"/>
      <c r="I4" s="177"/>
    </row>
    <row r="5" customFormat="false" ht="17.25" hidden="false" customHeight="false" outlineLevel="0" collapsed="false">
      <c r="B5" s="21"/>
      <c r="C5" s="21"/>
      <c r="D5" s="21"/>
      <c r="E5" s="21"/>
      <c r="F5" s="176"/>
      <c r="G5" s="176"/>
      <c r="H5" s="176"/>
    </row>
    <row r="6" customFormat="false" ht="26.25" hidden="false" customHeight="true" outlineLevel="0" collapsed="false">
      <c r="B6" s="54" t="s">
        <v>41</v>
      </c>
      <c r="C6" s="54"/>
      <c r="D6" s="54"/>
      <c r="E6" s="54"/>
      <c r="F6" s="178" t="s">
        <v>43</v>
      </c>
      <c r="G6" s="178" t="s">
        <v>44</v>
      </c>
      <c r="H6" s="178" t="s">
        <v>2128</v>
      </c>
      <c r="I6" s="54" t="s">
        <v>47</v>
      </c>
    </row>
    <row r="7" s="31" customFormat="true" ht="15.75" hidden="false" customHeight="true" outlineLevel="0" collapsed="false">
      <c r="B7" s="179" t="n">
        <v>1</v>
      </c>
      <c r="C7" s="179"/>
      <c r="D7" s="179"/>
      <c r="E7" s="179"/>
      <c r="F7" s="180" t="n">
        <v>2</v>
      </c>
      <c r="G7" s="180" t="n">
        <v>3</v>
      </c>
      <c r="H7" s="180" t="n">
        <v>4</v>
      </c>
      <c r="I7" s="179" t="s">
        <v>2129</v>
      </c>
    </row>
    <row r="8" s="181" customFormat="true" ht="51" hidden="false" customHeight="true" outlineLevel="0" collapsed="false">
      <c r="B8" s="182" t="n">
        <v>35302</v>
      </c>
      <c r="C8" s="182"/>
      <c r="D8" s="182"/>
      <c r="E8" s="183" t="s">
        <v>2130</v>
      </c>
      <c r="F8" s="184" t="n">
        <f aca="false">F9+F10+F11+F12+F13</f>
        <v>329118.89</v>
      </c>
      <c r="G8" s="184" t="n">
        <f aca="false">G9+G10+G11+G12+G13</f>
        <v>329118.89</v>
      </c>
      <c r="H8" s="184" t="n">
        <f aca="false">H9+H10+H11+H12+H13</f>
        <v>156935.68</v>
      </c>
      <c r="I8" s="185" t="n">
        <f aca="false">IFERROR(H8/G8*100,0)</f>
        <v>47.6835832789786</v>
      </c>
    </row>
    <row r="9" s="186" customFormat="true" ht="14.25" hidden="false" customHeight="true" outlineLevel="0" collapsed="false">
      <c r="B9" s="187" t="s">
        <v>2103</v>
      </c>
      <c r="C9" s="187"/>
      <c r="D9" s="187"/>
      <c r="E9" s="188" t="s">
        <v>2131</v>
      </c>
      <c r="F9" s="189" t="n">
        <f aca="false">F16+F257</f>
        <v>263600</v>
      </c>
      <c r="G9" s="189" t="n">
        <f aca="false">G16+G257</f>
        <v>263600</v>
      </c>
      <c r="H9" s="189" t="n">
        <f aca="false">H16+H257</f>
        <v>126761.81</v>
      </c>
      <c r="I9" s="190" t="n">
        <f aca="false">IFERROR(H9/G9*100,0)</f>
        <v>48.0886987860395</v>
      </c>
    </row>
    <row r="10" s="186" customFormat="true" ht="16.5" hidden="false" customHeight="true" outlineLevel="0" collapsed="false">
      <c r="B10" s="187" t="s">
        <v>2132</v>
      </c>
      <c r="C10" s="187"/>
      <c r="D10" s="187"/>
      <c r="E10" s="188" t="s">
        <v>2133</v>
      </c>
      <c r="F10" s="189" t="n">
        <f aca="false">F64+F276</f>
        <v>0</v>
      </c>
      <c r="G10" s="189" t="n">
        <f aca="false">G64+G276</f>
        <v>0</v>
      </c>
      <c r="H10" s="189" t="n">
        <f aca="false">H64+H276</f>
        <v>0</v>
      </c>
      <c r="I10" s="190" t="n">
        <f aca="false">IFERROR(H10/G10*100,0)</f>
        <v>0</v>
      </c>
    </row>
    <row r="11" s="186" customFormat="true" ht="15" hidden="false" customHeight="true" outlineLevel="0" collapsed="false">
      <c r="B11" s="191" t="s">
        <v>2106</v>
      </c>
      <c r="C11" s="191"/>
      <c r="D11" s="191"/>
      <c r="E11" s="192" t="s">
        <v>2134</v>
      </c>
      <c r="F11" s="189" t="n">
        <f aca="false">F112+F295</f>
        <v>65518.89</v>
      </c>
      <c r="G11" s="189" t="n">
        <f aca="false">G112+G295</f>
        <v>65518.89</v>
      </c>
      <c r="H11" s="189" t="n">
        <f aca="false">H112+H295</f>
        <v>30173.87</v>
      </c>
      <c r="I11" s="190" t="n">
        <f aca="false">IFERROR(H11/G11*100,0)</f>
        <v>46.0536953541185</v>
      </c>
    </row>
    <row r="12" s="186" customFormat="true" ht="15.75" hidden="false" customHeight="true" outlineLevel="0" collapsed="false">
      <c r="B12" s="191" t="s">
        <v>2109</v>
      </c>
      <c r="C12" s="191"/>
      <c r="D12" s="191"/>
      <c r="E12" s="192" t="s">
        <v>2135</v>
      </c>
      <c r="F12" s="189" t="n">
        <f aca="false">F160+F314</f>
        <v>0</v>
      </c>
      <c r="G12" s="189" t="n">
        <f aca="false">G160+G314</f>
        <v>0</v>
      </c>
      <c r="H12" s="189" t="n">
        <f aca="false">H160+H314</f>
        <v>0</v>
      </c>
      <c r="I12" s="190" t="n">
        <f aca="false">IFERROR(H12/G12*100,0)</f>
        <v>0</v>
      </c>
    </row>
    <row r="13" s="186" customFormat="true" ht="15.75" hidden="false" customHeight="true" outlineLevel="0" collapsed="false">
      <c r="B13" s="191" t="s">
        <v>2110</v>
      </c>
      <c r="C13" s="191"/>
      <c r="D13" s="191"/>
      <c r="E13" s="192" t="s">
        <v>2136</v>
      </c>
      <c r="F13" s="189" t="n">
        <f aca="false">F208+F333</f>
        <v>0</v>
      </c>
      <c r="G13" s="189" t="n">
        <f aca="false">G208+G333</f>
        <v>0</v>
      </c>
      <c r="H13" s="189" t="n">
        <f aca="false">H208+H333</f>
        <v>0</v>
      </c>
      <c r="I13" s="190" t="n">
        <f aca="false">IFERROR(H13/G13*100,0)</f>
        <v>0</v>
      </c>
    </row>
    <row r="14" s="181" customFormat="true" ht="30" hidden="false" customHeight="true" outlineLevel="0" collapsed="false">
      <c r="B14" s="182" t="s">
        <v>2137</v>
      </c>
      <c r="C14" s="182"/>
      <c r="D14" s="182"/>
      <c r="E14" s="183" t="s">
        <v>2138</v>
      </c>
      <c r="F14" s="184" t="n">
        <f aca="false">F15+F256</f>
        <v>329118.89</v>
      </c>
      <c r="G14" s="184" t="n">
        <f aca="false">G15+G256</f>
        <v>329118.89</v>
      </c>
      <c r="H14" s="184" t="n">
        <f aca="false">H15+H256</f>
        <v>156935.68</v>
      </c>
      <c r="I14" s="185" t="n">
        <f aca="false">IFERROR(H14/G14*100,0)</f>
        <v>47.6835832789786</v>
      </c>
    </row>
    <row r="15" s="193" customFormat="true" ht="30" hidden="false" customHeight="true" outlineLevel="0" collapsed="false">
      <c r="B15" s="194" t="s">
        <v>2139</v>
      </c>
      <c r="C15" s="194"/>
      <c r="D15" s="194"/>
      <c r="E15" s="195" t="s">
        <v>2140</v>
      </c>
      <c r="F15" s="196" t="n">
        <f aca="false">F17+F65+F113+F161+F209</f>
        <v>319118.89</v>
      </c>
      <c r="G15" s="196" t="n">
        <f aca="false">G17+G65+G113+G161+G209</f>
        <v>319118.89</v>
      </c>
      <c r="H15" s="196" t="n">
        <f aca="false">H17+H65+H113+H161+H209</f>
        <v>155936.82</v>
      </c>
      <c r="I15" s="197" t="n">
        <f aca="false">IFERROR(H15/G15*100,0)</f>
        <v>48.8648039606806</v>
      </c>
    </row>
    <row r="16" s="186" customFormat="true" ht="15.75" hidden="false" customHeight="true" outlineLevel="0" collapsed="false">
      <c r="A16" s="186" t="s">
        <v>2141</v>
      </c>
      <c r="B16" s="187" t="s">
        <v>2142</v>
      </c>
      <c r="C16" s="187"/>
      <c r="D16" s="187"/>
      <c r="E16" s="188" t="s">
        <v>2131</v>
      </c>
      <c r="F16" s="189" t="n">
        <f aca="false">F18+F26+F59</f>
        <v>253600</v>
      </c>
      <c r="G16" s="189" t="n">
        <f aca="false">G18+G26+G59</f>
        <v>253600</v>
      </c>
      <c r="H16" s="189" t="n">
        <f aca="false">H18+H26+H59</f>
        <v>125762.95</v>
      </c>
      <c r="I16" s="190" t="n">
        <f aca="false">IFERROR(H16/G16*100,0)</f>
        <v>49.5910686119874</v>
      </c>
    </row>
    <row r="17" s="198" customFormat="true" ht="15.75" hidden="false" customHeight="true" outlineLevel="0" collapsed="false">
      <c r="B17" s="199" t="n">
        <v>3</v>
      </c>
      <c r="C17" s="200"/>
      <c r="D17" s="201"/>
      <c r="E17" s="202" t="s">
        <v>2143</v>
      </c>
      <c r="F17" s="203" t="n">
        <f aca="false">F18+F26+F59</f>
        <v>253600</v>
      </c>
      <c r="G17" s="203" t="n">
        <f aca="false">G18+G26+G59</f>
        <v>253600</v>
      </c>
      <c r="H17" s="203" t="n">
        <f aca="false">H18+H26+H59</f>
        <v>125762.95</v>
      </c>
      <c r="I17" s="204" t="n">
        <f aca="false">IFERROR(H17/G17*100,0)</f>
        <v>49.5910686119874</v>
      </c>
    </row>
    <row r="18" s="193" customFormat="true" ht="30" hidden="false" customHeight="true" outlineLevel="0" collapsed="false">
      <c r="B18" s="205" t="n">
        <v>31</v>
      </c>
      <c r="C18" s="205"/>
      <c r="D18" s="205"/>
      <c r="E18" s="206" t="s">
        <v>115</v>
      </c>
      <c r="F18" s="203" t="n">
        <f aca="false">F19+F21+F23</f>
        <v>247600</v>
      </c>
      <c r="G18" s="203" t="n">
        <f aca="false">G19+G21+G23</f>
        <v>247600</v>
      </c>
      <c r="H18" s="203" t="n">
        <f aca="false">H19+H21+H23</f>
        <v>122196.8</v>
      </c>
      <c r="I18" s="204" t="n">
        <f aca="false">IFERROR(H18/G18*100,0)</f>
        <v>49.3525040387722</v>
      </c>
    </row>
    <row r="19" s="207" customFormat="true" ht="30" hidden="false" customHeight="true" outlineLevel="0" collapsed="false">
      <c r="B19" s="208"/>
      <c r="C19" s="209" t="n">
        <v>311</v>
      </c>
      <c r="D19" s="210"/>
      <c r="E19" s="211" t="s">
        <v>2144</v>
      </c>
      <c r="F19" s="212" t="n">
        <f aca="false">F20</f>
        <v>200000</v>
      </c>
      <c r="G19" s="212" t="n">
        <f aca="false">G20</f>
        <v>200000</v>
      </c>
      <c r="H19" s="212" t="n">
        <f aca="false">H20</f>
        <v>95397.99</v>
      </c>
      <c r="I19" s="204" t="n">
        <f aca="false">IFERROR(H19/G19*100,0)</f>
        <v>47.698995</v>
      </c>
    </row>
    <row r="20" s="186" customFormat="true" ht="30" hidden="false" customHeight="true" outlineLevel="0" collapsed="false">
      <c r="B20" s="213"/>
      <c r="C20" s="214"/>
      <c r="D20" s="215" t="n">
        <v>3111</v>
      </c>
      <c r="E20" s="216" t="s">
        <v>117</v>
      </c>
      <c r="F20" s="217" t="n">
        <v>200000</v>
      </c>
      <c r="G20" s="217" t="n">
        <v>200000</v>
      </c>
      <c r="H20" s="218" t="n">
        <v>95397.99</v>
      </c>
      <c r="I20" s="204" t="n">
        <f aca="false">IFERROR(H20/G20*100,0)</f>
        <v>47.698995</v>
      </c>
    </row>
    <row r="21" s="207" customFormat="true" ht="30" hidden="false" customHeight="true" outlineLevel="0" collapsed="false">
      <c r="B21" s="208"/>
      <c r="C21" s="209" t="n">
        <v>312</v>
      </c>
      <c r="D21" s="219"/>
      <c r="E21" s="220" t="s">
        <v>118</v>
      </c>
      <c r="F21" s="212" t="n">
        <f aca="false">F22</f>
        <v>15600</v>
      </c>
      <c r="G21" s="212" t="n">
        <f aca="false">G22</f>
        <v>15600</v>
      </c>
      <c r="H21" s="212" t="n">
        <f aca="false">H22</f>
        <v>11058.14</v>
      </c>
      <c r="I21" s="204" t="n">
        <f aca="false">IFERROR(H21/G21*100,0)</f>
        <v>70.8855128205128</v>
      </c>
    </row>
    <row r="22" s="186" customFormat="true" ht="30" hidden="false" customHeight="true" outlineLevel="0" collapsed="false">
      <c r="B22" s="213"/>
      <c r="C22" s="214"/>
      <c r="D22" s="215" t="n">
        <v>3121</v>
      </c>
      <c r="E22" s="216" t="s">
        <v>118</v>
      </c>
      <c r="F22" s="217" t="n">
        <v>15600</v>
      </c>
      <c r="G22" s="217" t="n">
        <v>15600</v>
      </c>
      <c r="H22" s="218" t="n">
        <v>11058.14</v>
      </c>
      <c r="I22" s="204" t="n">
        <f aca="false">IFERROR(H22/G22*100,0)</f>
        <v>70.8855128205128</v>
      </c>
    </row>
    <row r="23" s="207" customFormat="true" ht="30" hidden="false" customHeight="true" outlineLevel="0" collapsed="false">
      <c r="B23" s="208"/>
      <c r="C23" s="209" t="n">
        <v>313</v>
      </c>
      <c r="D23" s="210"/>
      <c r="E23" s="220" t="s">
        <v>2145</v>
      </c>
      <c r="F23" s="212" t="n">
        <f aca="false">F24+F25</f>
        <v>32000</v>
      </c>
      <c r="G23" s="212" t="n">
        <f aca="false">G24+G25</f>
        <v>32000</v>
      </c>
      <c r="H23" s="212" t="n">
        <f aca="false">H24+H25</f>
        <v>15740.67</v>
      </c>
      <c r="I23" s="204" t="n">
        <f aca="false">IFERROR(H23/G23*100,0)</f>
        <v>49.18959375</v>
      </c>
    </row>
    <row r="24" s="207" customFormat="true" ht="30" hidden="false" customHeight="true" outlineLevel="0" collapsed="false">
      <c r="B24" s="208"/>
      <c r="C24" s="209"/>
      <c r="D24" s="210" t="n">
        <v>3131</v>
      </c>
      <c r="E24" s="220" t="s">
        <v>273</v>
      </c>
      <c r="F24" s="221"/>
      <c r="G24" s="221"/>
      <c r="H24" s="221"/>
      <c r="I24" s="204" t="n">
        <f aca="false">IFERROR(H24/G24*100,0)</f>
        <v>0</v>
      </c>
    </row>
    <row r="25" s="186" customFormat="true" ht="30" hidden="false" customHeight="true" outlineLevel="0" collapsed="false">
      <c r="B25" s="213"/>
      <c r="C25" s="214"/>
      <c r="D25" s="215" t="n">
        <v>3132</v>
      </c>
      <c r="E25" s="68" t="s">
        <v>2146</v>
      </c>
      <c r="F25" s="217" t="n">
        <v>32000</v>
      </c>
      <c r="G25" s="217" t="n">
        <v>32000</v>
      </c>
      <c r="H25" s="218" t="n">
        <v>15740.67</v>
      </c>
      <c r="I25" s="204" t="n">
        <f aca="false">IFERROR(H25/G25*100,0)</f>
        <v>49.18959375</v>
      </c>
    </row>
    <row r="26" s="193" customFormat="true" ht="30" hidden="false" customHeight="true" outlineLevel="0" collapsed="false">
      <c r="B26" s="199" t="n">
        <v>32</v>
      </c>
      <c r="C26" s="200"/>
      <c r="D26" s="201"/>
      <c r="E26" s="222" t="s">
        <v>122</v>
      </c>
      <c r="F26" s="203" t="n">
        <f aca="false">F27+F32+F39+F49+F51</f>
        <v>6000</v>
      </c>
      <c r="G26" s="203" t="n">
        <f aca="false">G27+G32+G39+G49+G51</f>
        <v>6000</v>
      </c>
      <c r="H26" s="203" t="n">
        <f aca="false">H27+H32+H39+H49+H51</f>
        <v>3566.15</v>
      </c>
      <c r="I26" s="204" t="n">
        <f aca="false">IFERROR(H26/G26*100,0)</f>
        <v>59.4358333333333</v>
      </c>
    </row>
    <row r="27" s="207" customFormat="true" ht="30" hidden="false" customHeight="true" outlineLevel="0" collapsed="false">
      <c r="B27" s="208"/>
      <c r="C27" s="209" t="n">
        <v>321</v>
      </c>
      <c r="D27" s="210"/>
      <c r="E27" s="220" t="s">
        <v>123</v>
      </c>
      <c r="F27" s="212" t="n">
        <f aca="false">F28+F29+F30+F31</f>
        <v>6000</v>
      </c>
      <c r="G27" s="212" t="n">
        <f aca="false">G28+G29+G30+G31</f>
        <v>6000</v>
      </c>
      <c r="H27" s="212" t="n">
        <f aca="false">H28+H29+H30+H31</f>
        <v>3566.15</v>
      </c>
      <c r="I27" s="204" t="n">
        <f aca="false">IFERROR(H27/G27*100,0)</f>
        <v>59.4358333333333</v>
      </c>
    </row>
    <row r="28" s="186" customFormat="true" ht="30" hidden="false" customHeight="true" outlineLevel="0" collapsed="false">
      <c r="B28" s="213"/>
      <c r="C28" s="214"/>
      <c r="D28" s="215" t="n">
        <v>3211</v>
      </c>
      <c r="E28" s="216" t="s">
        <v>124</v>
      </c>
      <c r="F28" s="217"/>
      <c r="G28" s="217"/>
      <c r="H28" s="218"/>
      <c r="I28" s="204" t="n">
        <f aca="false">IFERROR(H28/G28*100,0)</f>
        <v>0</v>
      </c>
    </row>
    <row r="29" s="186" customFormat="true" ht="30" hidden="false" customHeight="true" outlineLevel="0" collapsed="false">
      <c r="B29" s="213"/>
      <c r="C29" s="214"/>
      <c r="D29" s="215" t="n">
        <v>3212</v>
      </c>
      <c r="E29" s="223" t="s">
        <v>125</v>
      </c>
      <c r="F29" s="217" t="n">
        <v>6000</v>
      </c>
      <c r="G29" s="217" t="n">
        <v>6000</v>
      </c>
      <c r="H29" s="218" t="n">
        <v>3566.15</v>
      </c>
      <c r="I29" s="204" t="n">
        <f aca="false">IFERROR(H29/G29*100,0)</f>
        <v>59.4358333333333</v>
      </c>
    </row>
    <row r="30" s="186" customFormat="true" ht="30" hidden="false" customHeight="true" outlineLevel="0" collapsed="false">
      <c r="B30" s="213"/>
      <c r="C30" s="214"/>
      <c r="D30" s="215" t="n">
        <v>3213</v>
      </c>
      <c r="E30" s="216" t="s">
        <v>126</v>
      </c>
      <c r="F30" s="217"/>
      <c r="G30" s="217"/>
      <c r="H30" s="218"/>
      <c r="I30" s="204" t="n">
        <f aca="false">IFERROR(H30/G30*100,0)</f>
        <v>0</v>
      </c>
    </row>
    <row r="31" s="186" customFormat="true" ht="30" hidden="false" customHeight="true" outlineLevel="0" collapsed="false">
      <c r="B31" s="213"/>
      <c r="C31" s="214"/>
      <c r="D31" s="215" t="n">
        <v>3214</v>
      </c>
      <c r="E31" s="223" t="s">
        <v>127</v>
      </c>
      <c r="F31" s="217"/>
      <c r="G31" s="217"/>
      <c r="H31" s="218"/>
      <c r="I31" s="204" t="n">
        <f aca="false">IFERROR(H31/G31*100,0)</f>
        <v>0</v>
      </c>
    </row>
    <row r="32" s="207" customFormat="true" ht="30" hidden="false" customHeight="true" outlineLevel="0" collapsed="false">
      <c r="B32" s="208"/>
      <c r="C32" s="209" t="n">
        <v>322</v>
      </c>
      <c r="D32" s="210"/>
      <c r="E32" s="220" t="s">
        <v>128</v>
      </c>
      <c r="F32" s="212" t="n">
        <f aca="false">F33+F34+F35+F36+F37+F38</f>
        <v>0</v>
      </c>
      <c r="G32" s="212" t="n">
        <f aca="false">G33+G34+G35+G36+G37+G38</f>
        <v>0</v>
      </c>
      <c r="H32" s="212" t="n">
        <f aca="false">H33+H34+H35+H36+H37+H38</f>
        <v>0</v>
      </c>
      <c r="I32" s="204" t="n">
        <f aca="false">IFERROR(H32/G32*100,0)</f>
        <v>0</v>
      </c>
    </row>
    <row r="33" s="186" customFormat="true" ht="30" hidden="false" customHeight="true" outlineLevel="0" collapsed="false">
      <c r="B33" s="213"/>
      <c r="C33" s="214"/>
      <c r="D33" s="215" t="n">
        <v>3221</v>
      </c>
      <c r="E33" s="216" t="s">
        <v>2147</v>
      </c>
      <c r="F33" s="217"/>
      <c r="G33" s="217"/>
      <c r="H33" s="218"/>
      <c r="I33" s="204" t="n">
        <f aca="false">IFERROR(H33/G33*100,0)</f>
        <v>0</v>
      </c>
    </row>
    <row r="34" s="186" customFormat="true" ht="30" hidden="false" customHeight="true" outlineLevel="0" collapsed="false">
      <c r="B34" s="213"/>
      <c r="C34" s="214"/>
      <c r="D34" s="215" t="n">
        <v>3222</v>
      </c>
      <c r="E34" s="216" t="s">
        <v>130</v>
      </c>
      <c r="F34" s="217"/>
      <c r="G34" s="217"/>
      <c r="H34" s="218"/>
      <c r="I34" s="204" t="n">
        <f aca="false">IFERROR(H34/G34*100,0)</f>
        <v>0</v>
      </c>
    </row>
    <row r="35" s="186" customFormat="true" ht="30" hidden="false" customHeight="true" outlineLevel="0" collapsed="false">
      <c r="B35" s="213"/>
      <c r="C35" s="214"/>
      <c r="D35" s="215" t="n">
        <v>3223</v>
      </c>
      <c r="E35" s="216" t="s">
        <v>131</v>
      </c>
      <c r="F35" s="217"/>
      <c r="G35" s="217"/>
      <c r="H35" s="218"/>
      <c r="I35" s="204" t="n">
        <f aca="false">IFERROR(H35/G35*100,0)</f>
        <v>0</v>
      </c>
    </row>
    <row r="36" s="186" customFormat="true" ht="30" hidden="false" customHeight="true" outlineLevel="0" collapsed="false">
      <c r="B36" s="213"/>
      <c r="C36" s="214"/>
      <c r="D36" s="215" t="n">
        <v>3224</v>
      </c>
      <c r="E36" s="223" t="s">
        <v>2148</v>
      </c>
      <c r="F36" s="217"/>
      <c r="G36" s="217"/>
      <c r="H36" s="218"/>
      <c r="I36" s="204" t="n">
        <f aca="false">IFERROR(H36/G36*100,0)</f>
        <v>0</v>
      </c>
    </row>
    <row r="37" s="186" customFormat="true" ht="30" hidden="false" customHeight="true" outlineLevel="0" collapsed="false">
      <c r="B37" s="213"/>
      <c r="C37" s="214"/>
      <c r="D37" s="215" t="n">
        <v>3225</v>
      </c>
      <c r="E37" s="216" t="s">
        <v>133</v>
      </c>
      <c r="F37" s="217"/>
      <c r="G37" s="217"/>
      <c r="H37" s="218"/>
      <c r="I37" s="204" t="n">
        <f aca="false">IFERROR(H37/G37*100,0)</f>
        <v>0</v>
      </c>
    </row>
    <row r="38" s="186" customFormat="true" ht="30" hidden="false" customHeight="true" outlineLevel="0" collapsed="false">
      <c r="B38" s="213"/>
      <c r="C38" s="214"/>
      <c r="D38" s="215" t="n">
        <v>3227</v>
      </c>
      <c r="E38" s="216" t="s">
        <v>134</v>
      </c>
      <c r="F38" s="217"/>
      <c r="G38" s="217"/>
      <c r="H38" s="218"/>
      <c r="I38" s="204" t="n">
        <f aca="false">IFERROR(H38/G38*100,0)</f>
        <v>0</v>
      </c>
    </row>
    <row r="39" s="207" customFormat="true" ht="30" hidden="false" customHeight="true" outlineLevel="0" collapsed="false">
      <c r="B39" s="208"/>
      <c r="C39" s="209" t="n">
        <v>323</v>
      </c>
      <c r="D39" s="210"/>
      <c r="E39" s="220" t="s">
        <v>135</v>
      </c>
      <c r="F39" s="212" t="n">
        <f aca="false">F40+F41+F42+F43+F44+F45+F46+F47+F48</f>
        <v>0</v>
      </c>
      <c r="G39" s="212" t="n">
        <f aca="false">G40+G41+G42+G43+G44+G45+G46+G47+G48</f>
        <v>0</v>
      </c>
      <c r="H39" s="212" t="n">
        <f aca="false">H40+H41+H42+H43+H44+H45+H46+H47+H48</f>
        <v>0</v>
      </c>
      <c r="I39" s="204" t="n">
        <f aca="false">IFERROR(H39/G39*100,0)</f>
        <v>0</v>
      </c>
    </row>
    <row r="40" s="186" customFormat="true" ht="30" hidden="false" customHeight="true" outlineLevel="0" collapsed="false">
      <c r="B40" s="213"/>
      <c r="C40" s="214"/>
      <c r="D40" s="215" t="n">
        <v>3231</v>
      </c>
      <c r="E40" s="216" t="s">
        <v>136</v>
      </c>
      <c r="F40" s="217"/>
      <c r="G40" s="217"/>
      <c r="H40" s="218"/>
      <c r="I40" s="204" t="n">
        <f aca="false">IFERROR(H40/G40*100,0)</f>
        <v>0</v>
      </c>
    </row>
    <row r="41" s="186" customFormat="true" ht="30" hidden="false" customHeight="true" outlineLevel="0" collapsed="false">
      <c r="B41" s="213"/>
      <c r="C41" s="214"/>
      <c r="D41" s="215" t="n">
        <v>3232</v>
      </c>
      <c r="E41" s="216" t="s">
        <v>137</v>
      </c>
      <c r="F41" s="217"/>
      <c r="G41" s="217"/>
      <c r="H41" s="218"/>
      <c r="I41" s="204" t="n">
        <f aca="false">IFERROR(H41/G41*100,0)</f>
        <v>0</v>
      </c>
    </row>
    <row r="42" s="186" customFormat="true" ht="30" hidden="false" customHeight="true" outlineLevel="0" collapsed="false">
      <c r="B42" s="213"/>
      <c r="C42" s="214"/>
      <c r="D42" s="215" t="n">
        <v>3233</v>
      </c>
      <c r="E42" s="216" t="s">
        <v>138</v>
      </c>
      <c r="F42" s="217"/>
      <c r="G42" s="217"/>
      <c r="H42" s="218"/>
      <c r="I42" s="204" t="n">
        <f aca="false">IFERROR(H42/G42*100,0)</f>
        <v>0</v>
      </c>
    </row>
    <row r="43" s="186" customFormat="true" ht="30" hidden="false" customHeight="true" outlineLevel="0" collapsed="false">
      <c r="B43" s="213"/>
      <c r="C43" s="214"/>
      <c r="D43" s="215" t="n">
        <v>3234</v>
      </c>
      <c r="E43" s="216" t="s">
        <v>139</v>
      </c>
      <c r="F43" s="217"/>
      <c r="G43" s="217"/>
      <c r="H43" s="218"/>
      <c r="I43" s="204" t="n">
        <f aca="false">IFERROR(H43/G43*100,0)</f>
        <v>0</v>
      </c>
    </row>
    <row r="44" s="186" customFormat="true" ht="30" hidden="false" customHeight="true" outlineLevel="0" collapsed="false">
      <c r="B44" s="213"/>
      <c r="C44" s="214"/>
      <c r="D44" s="215" t="n">
        <v>3235</v>
      </c>
      <c r="E44" s="216" t="s">
        <v>140</v>
      </c>
      <c r="F44" s="217"/>
      <c r="G44" s="217"/>
      <c r="H44" s="218"/>
      <c r="I44" s="204" t="n">
        <f aca="false">IFERROR(H44/G44*100,0)</f>
        <v>0</v>
      </c>
    </row>
    <row r="45" s="186" customFormat="true" ht="30" hidden="false" customHeight="true" outlineLevel="0" collapsed="false">
      <c r="B45" s="213"/>
      <c r="C45" s="214"/>
      <c r="D45" s="215" t="n">
        <v>3236</v>
      </c>
      <c r="E45" s="223" t="s">
        <v>2149</v>
      </c>
      <c r="F45" s="217"/>
      <c r="G45" s="217"/>
      <c r="H45" s="218"/>
      <c r="I45" s="204" t="n">
        <f aca="false">IFERROR(H45/G45*100,0)</f>
        <v>0</v>
      </c>
    </row>
    <row r="46" s="186" customFormat="true" ht="30" hidden="false" customHeight="true" outlineLevel="0" collapsed="false">
      <c r="B46" s="213"/>
      <c r="C46" s="214"/>
      <c r="D46" s="215" t="n">
        <v>3237</v>
      </c>
      <c r="E46" s="216" t="s">
        <v>142</v>
      </c>
      <c r="F46" s="217"/>
      <c r="G46" s="217"/>
      <c r="H46" s="218"/>
      <c r="I46" s="204" t="n">
        <f aca="false">IFERROR(H46/G46*100,0)</f>
        <v>0</v>
      </c>
    </row>
    <row r="47" s="186" customFormat="true" ht="30" hidden="false" customHeight="true" outlineLevel="0" collapsed="false">
      <c r="B47" s="213"/>
      <c r="C47" s="214"/>
      <c r="D47" s="215" t="n">
        <v>3238</v>
      </c>
      <c r="E47" s="216" t="s">
        <v>143</v>
      </c>
      <c r="F47" s="217"/>
      <c r="G47" s="217"/>
      <c r="H47" s="218"/>
      <c r="I47" s="204" t="n">
        <f aca="false">IFERROR(H47/G47*100,0)</f>
        <v>0</v>
      </c>
    </row>
    <row r="48" s="186" customFormat="true" ht="30" hidden="false" customHeight="true" outlineLevel="0" collapsed="false">
      <c r="B48" s="213"/>
      <c r="C48" s="214"/>
      <c r="D48" s="215" t="n">
        <v>3239</v>
      </c>
      <c r="E48" s="216" t="s">
        <v>144</v>
      </c>
      <c r="F48" s="217"/>
      <c r="G48" s="217"/>
      <c r="H48" s="218"/>
      <c r="I48" s="204" t="n">
        <f aca="false">IFERROR(H48/G48*100,0)</f>
        <v>0</v>
      </c>
    </row>
    <row r="49" s="207" customFormat="true" ht="30" hidden="false" customHeight="true" outlineLevel="0" collapsed="false">
      <c r="B49" s="208"/>
      <c r="C49" s="209" t="n">
        <v>324</v>
      </c>
      <c r="D49" s="210"/>
      <c r="E49" s="224" t="s">
        <v>145</v>
      </c>
      <c r="F49" s="212" t="n">
        <f aca="false">F50</f>
        <v>0</v>
      </c>
      <c r="G49" s="212" t="n">
        <f aca="false">G50</f>
        <v>0</v>
      </c>
      <c r="H49" s="212" t="n">
        <f aca="false">H50</f>
        <v>0</v>
      </c>
      <c r="I49" s="204" t="n">
        <f aca="false">IFERROR(H49/G49*100,0)</f>
        <v>0</v>
      </c>
    </row>
    <row r="50" s="186" customFormat="true" ht="30" hidden="false" customHeight="true" outlineLevel="0" collapsed="false">
      <c r="B50" s="213"/>
      <c r="C50" s="214"/>
      <c r="D50" s="215" t="n">
        <v>3241</v>
      </c>
      <c r="E50" s="223" t="s">
        <v>145</v>
      </c>
      <c r="F50" s="217"/>
      <c r="G50" s="218"/>
      <c r="H50" s="218"/>
      <c r="I50" s="204" t="n">
        <f aca="false">IFERROR(H50/G50*100,0)</f>
        <v>0</v>
      </c>
    </row>
    <row r="51" s="207" customFormat="true" ht="30" hidden="false" customHeight="true" outlineLevel="0" collapsed="false">
      <c r="B51" s="208"/>
      <c r="C51" s="209" t="n">
        <v>329</v>
      </c>
      <c r="D51" s="210"/>
      <c r="E51" s="220" t="s">
        <v>2150</v>
      </c>
      <c r="F51" s="212" t="n">
        <f aca="false">F52+F53+F54+F55+F56+F57+F58</f>
        <v>0</v>
      </c>
      <c r="G51" s="212" t="n">
        <f aca="false">G52+G53+G54+G55+G56+G57+G58</f>
        <v>0</v>
      </c>
      <c r="H51" s="212" t="n">
        <f aca="false">H52+H53+H54+H55+H56+H57+H58</f>
        <v>0</v>
      </c>
      <c r="I51" s="204" t="n">
        <f aca="false">IFERROR(H51/G51*100,0)</f>
        <v>0</v>
      </c>
    </row>
    <row r="52" s="186" customFormat="true" ht="30" hidden="false" customHeight="true" outlineLevel="0" collapsed="false">
      <c r="B52" s="213"/>
      <c r="C52" s="214"/>
      <c r="D52" s="215" t="n">
        <v>3291</v>
      </c>
      <c r="E52" s="223" t="s">
        <v>2151</v>
      </c>
      <c r="F52" s="217"/>
      <c r="G52" s="217"/>
      <c r="H52" s="218"/>
      <c r="I52" s="204" t="n">
        <f aca="false">IFERROR(H52/G52*100,0)</f>
        <v>0</v>
      </c>
    </row>
    <row r="53" s="186" customFormat="true" ht="30" hidden="false" customHeight="true" outlineLevel="0" collapsed="false">
      <c r="B53" s="213"/>
      <c r="C53" s="214"/>
      <c r="D53" s="215" t="n">
        <v>3292</v>
      </c>
      <c r="E53" s="216" t="s">
        <v>148</v>
      </c>
      <c r="F53" s="217"/>
      <c r="G53" s="217"/>
      <c r="H53" s="218"/>
      <c r="I53" s="204" t="n">
        <f aca="false">IFERROR(H53/G53*100,0)</f>
        <v>0</v>
      </c>
    </row>
    <row r="54" s="186" customFormat="true" ht="30" hidden="false" customHeight="true" outlineLevel="0" collapsed="false">
      <c r="B54" s="213"/>
      <c r="C54" s="214"/>
      <c r="D54" s="215" t="n">
        <v>3293</v>
      </c>
      <c r="E54" s="216" t="s">
        <v>149</v>
      </c>
      <c r="F54" s="217"/>
      <c r="G54" s="217"/>
      <c r="H54" s="218"/>
      <c r="I54" s="204" t="n">
        <f aca="false">IFERROR(H54/G54*100,0)</f>
        <v>0</v>
      </c>
    </row>
    <row r="55" s="186" customFormat="true" ht="30" hidden="false" customHeight="true" outlineLevel="0" collapsed="false">
      <c r="B55" s="213"/>
      <c r="C55" s="214"/>
      <c r="D55" s="215" t="n">
        <v>3294</v>
      </c>
      <c r="E55" s="216" t="s">
        <v>150</v>
      </c>
      <c r="F55" s="217"/>
      <c r="G55" s="217"/>
      <c r="H55" s="218"/>
      <c r="I55" s="204" t="n">
        <f aca="false">IFERROR(H55/G55*100,0)</f>
        <v>0</v>
      </c>
    </row>
    <row r="56" s="186" customFormat="true" ht="30" hidden="false" customHeight="true" outlineLevel="0" collapsed="false">
      <c r="B56" s="213"/>
      <c r="C56" s="214"/>
      <c r="D56" s="215" t="n">
        <v>3295</v>
      </c>
      <c r="E56" s="216" t="s">
        <v>151</v>
      </c>
      <c r="F56" s="217"/>
      <c r="G56" s="217"/>
      <c r="H56" s="218"/>
      <c r="I56" s="204" t="n">
        <f aca="false">IFERROR(H56/G56*100,0)</f>
        <v>0</v>
      </c>
    </row>
    <row r="57" s="186" customFormat="true" ht="30" hidden="false" customHeight="true" outlineLevel="0" collapsed="false">
      <c r="B57" s="213"/>
      <c r="C57" s="214"/>
      <c r="D57" s="215" t="n">
        <v>3296</v>
      </c>
      <c r="E57" s="216" t="s">
        <v>152</v>
      </c>
      <c r="F57" s="217"/>
      <c r="G57" s="217"/>
      <c r="H57" s="218"/>
      <c r="I57" s="204" t="n">
        <f aca="false">IFERROR(H57/G57*100,0)</f>
        <v>0</v>
      </c>
    </row>
    <row r="58" s="186" customFormat="true" ht="30" hidden="false" customHeight="true" outlineLevel="0" collapsed="false">
      <c r="B58" s="213"/>
      <c r="C58" s="214"/>
      <c r="D58" s="215" t="n">
        <v>3299</v>
      </c>
      <c r="E58" s="216" t="s">
        <v>2150</v>
      </c>
      <c r="F58" s="217"/>
      <c r="G58" s="217"/>
      <c r="H58" s="218"/>
      <c r="I58" s="204" t="n">
        <f aca="false">IFERROR(H58/G58*100,0)</f>
        <v>0</v>
      </c>
    </row>
    <row r="59" s="193" customFormat="true" ht="30" hidden="false" customHeight="true" outlineLevel="0" collapsed="false">
      <c r="B59" s="199" t="n">
        <v>34</v>
      </c>
      <c r="C59" s="200"/>
      <c r="D59" s="201"/>
      <c r="E59" s="222" t="s">
        <v>153</v>
      </c>
      <c r="F59" s="203" t="n">
        <f aca="false">F60</f>
        <v>0</v>
      </c>
      <c r="G59" s="203" t="n">
        <f aca="false">G60</f>
        <v>0</v>
      </c>
      <c r="H59" s="203" t="n">
        <f aca="false">H60</f>
        <v>0</v>
      </c>
      <c r="I59" s="204" t="n">
        <f aca="false">IFERROR(H59/G59*100,0)</f>
        <v>0</v>
      </c>
    </row>
    <row r="60" s="207" customFormat="true" ht="30" hidden="false" customHeight="true" outlineLevel="0" collapsed="false">
      <c r="B60" s="208"/>
      <c r="C60" s="209" t="n">
        <v>343</v>
      </c>
      <c r="D60" s="210"/>
      <c r="E60" s="220" t="s">
        <v>2152</v>
      </c>
      <c r="F60" s="212" t="n">
        <f aca="false">F61+F62+F63</f>
        <v>0</v>
      </c>
      <c r="G60" s="212" t="n">
        <f aca="false">G61+G62+G63</f>
        <v>0</v>
      </c>
      <c r="H60" s="212" t="n">
        <f aca="false">H61+H62+H63</f>
        <v>0</v>
      </c>
      <c r="I60" s="204" t="n">
        <f aca="false">IFERROR(H60/G60*100,0)</f>
        <v>0</v>
      </c>
    </row>
    <row r="61" s="186" customFormat="true" ht="30" hidden="false" customHeight="true" outlineLevel="0" collapsed="false">
      <c r="B61" s="213"/>
      <c r="C61" s="214"/>
      <c r="D61" s="215" t="n">
        <v>3431</v>
      </c>
      <c r="E61" s="216" t="s">
        <v>2153</v>
      </c>
      <c r="F61" s="217"/>
      <c r="G61" s="217"/>
      <c r="H61" s="217"/>
      <c r="I61" s="204" t="n">
        <f aca="false">IFERROR(H61/G61*100,0)</f>
        <v>0</v>
      </c>
    </row>
    <row r="62" s="186" customFormat="true" ht="30" hidden="false" customHeight="true" outlineLevel="0" collapsed="false">
      <c r="B62" s="213"/>
      <c r="C62" s="214"/>
      <c r="D62" s="215" t="n">
        <v>3433</v>
      </c>
      <c r="E62" s="216" t="s">
        <v>156</v>
      </c>
      <c r="F62" s="217"/>
      <c r="G62" s="217"/>
      <c r="H62" s="217"/>
      <c r="I62" s="204" t="n">
        <f aca="false">IFERROR(H62/G62*100,0)</f>
        <v>0</v>
      </c>
    </row>
    <row r="63" s="186" customFormat="true" ht="30" hidden="false" customHeight="true" outlineLevel="0" collapsed="false">
      <c r="B63" s="213"/>
      <c r="C63" s="214"/>
      <c r="D63" s="215" t="n">
        <v>3434</v>
      </c>
      <c r="E63" s="216" t="s">
        <v>157</v>
      </c>
      <c r="F63" s="217"/>
      <c r="G63" s="217"/>
      <c r="H63" s="217"/>
      <c r="I63" s="204" t="n">
        <f aca="false">IFERROR(H63/G63*100,0)</f>
        <v>0</v>
      </c>
    </row>
    <row r="64" s="225" customFormat="true" ht="14.25" hidden="false" customHeight="true" outlineLevel="0" collapsed="false">
      <c r="A64" s="225" t="s">
        <v>2141</v>
      </c>
      <c r="B64" s="187" t="s">
        <v>2154</v>
      </c>
      <c r="C64" s="187"/>
      <c r="D64" s="187"/>
      <c r="E64" s="192" t="s">
        <v>2133</v>
      </c>
      <c r="F64" s="189" t="n">
        <f aca="false">F66+F74+F107</f>
        <v>0</v>
      </c>
      <c r="G64" s="189" t="n">
        <f aca="false">G66+G74+G107</f>
        <v>0</v>
      </c>
      <c r="H64" s="189" t="n">
        <f aca="false">H66+H74+H107</f>
        <v>0</v>
      </c>
      <c r="I64" s="190" t="n">
        <f aca="false">IFERROR(H64/G64*100,0)</f>
        <v>0</v>
      </c>
    </row>
    <row r="65" s="193" customFormat="true" ht="15" hidden="false" customHeight="true" outlineLevel="0" collapsed="false">
      <c r="B65" s="205" t="n">
        <v>3</v>
      </c>
      <c r="C65" s="205"/>
      <c r="D65" s="205"/>
      <c r="E65" s="226" t="s">
        <v>2143</v>
      </c>
      <c r="F65" s="203" t="n">
        <f aca="false">F66+F74+F107</f>
        <v>0</v>
      </c>
      <c r="G65" s="203" t="n">
        <f aca="false">G66+G74+G107</f>
        <v>0</v>
      </c>
      <c r="H65" s="203" t="n">
        <f aca="false">H66+H74+H107</f>
        <v>0</v>
      </c>
      <c r="I65" s="204" t="n">
        <f aca="false">IFERROR(H65/G65*100,0)</f>
        <v>0</v>
      </c>
    </row>
    <row r="66" s="193" customFormat="true" ht="30" hidden="false" customHeight="true" outlineLevel="0" collapsed="false">
      <c r="B66" s="205" t="n">
        <v>31</v>
      </c>
      <c r="C66" s="205"/>
      <c r="D66" s="205"/>
      <c r="E66" s="206" t="s">
        <v>115</v>
      </c>
      <c r="F66" s="203" t="n">
        <f aca="false">F67+F69+F71</f>
        <v>0</v>
      </c>
      <c r="G66" s="203" t="n">
        <f aca="false">G67+G69+G71</f>
        <v>0</v>
      </c>
      <c r="H66" s="203" t="n">
        <f aca="false">H67+H69+H71</f>
        <v>0</v>
      </c>
      <c r="I66" s="204" t="n">
        <f aca="false">IFERROR(H66/G66*100,0)</f>
        <v>0</v>
      </c>
    </row>
    <row r="67" s="207" customFormat="true" ht="30" hidden="false" customHeight="true" outlineLevel="0" collapsed="false">
      <c r="B67" s="208"/>
      <c r="C67" s="209" t="n">
        <v>311</v>
      </c>
      <c r="D67" s="210"/>
      <c r="E67" s="211" t="s">
        <v>2144</v>
      </c>
      <c r="F67" s="212" t="n">
        <f aca="false">F68</f>
        <v>0</v>
      </c>
      <c r="G67" s="212" t="n">
        <f aca="false">G68</f>
        <v>0</v>
      </c>
      <c r="H67" s="212" t="n">
        <f aca="false">H68</f>
        <v>0</v>
      </c>
      <c r="I67" s="204" t="n">
        <f aca="false">IFERROR(H67/G67*100,0)</f>
        <v>0</v>
      </c>
    </row>
    <row r="68" s="186" customFormat="true" ht="30" hidden="false" customHeight="true" outlineLevel="0" collapsed="false">
      <c r="B68" s="213"/>
      <c r="C68" s="214"/>
      <c r="D68" s="215" t="n">
        <v>3111</v>
      </c>
      <c r="E68" s="216" t="s">
        <v>117</v>
      </c>
      <c r="F68" s="217"/>
      <c r="G68" s="218"/>
      <c r="H68" s="218"/>
      <c r="I68" s="204" t="n">
        <f aca="false">IFERROR(H68/G68*100,0)</f>
        <v>0</v>
      </c>
    </row>
    <row r="69" s="207" customFormat="true" ht="30" hidden="false" customHeight="true" outlineLevel="0" collapsed="false">
      <c r="B69" s="208"/>
      <c r="C69" s="209" t="n">
        <v>312</v>
      </c>
      <c r="D69" s="219"/>
      <c r="E69" s="220" t="s">
        <v>118</v>
      </c>
      <c r="F69" s="212" t="n">
        <f aca="false">F70</f>
        <v>0</v>
      </c>
      <c r="G69" s="212" t="n">
        <f aca="false">G70</f>
        <v>0</v>
      </c>
      <c r="H69" s="212" t="n">
        <f aca="false">H70</f>
        <v>0</v>
      </c>
      <c r="I69" s="204" t="n">
        <f aca="false">IFERROR(H69/G69*100,0)</f>
        <v>0</v>
      </c>
    </row>
    <row r="70" s="186" customFormat="true" ht="30" hidden="false" customHeight="true" outlineLevel="0" collapsed="false">
      <c r="B70" s="213"/>
      <c r="C70" s="214"/>
      <c r="D70" s="215" t="n">
        <v>3121</v>
      </c>
      <c r="E70" s="216" t="s">
        <v>118</v>
      </c>
      <c r="F70" s="217"/>
      <c r="G70" s="218"/>
      <c r="H70" s="218"/>
      <c r="I70" s="204" t="n">
        <f aca="false">IFERROR(H70/G70*100,0)</f>
        <v>0</v>
      </c>
    </row>
    <row r="71" s="207" customFormat="true" ht="30" hidden="false" customHeight="true" outlineLevel="0" collapsed="false">
      <c r="B71" s="208"/>
      <c r="C71" s="209" t="n">
        <v>313</v>
      </c>
      <c r="D71" s="210"/>
      <c r="E71" s="220" t="s">
        <v>2145</v>
      </c>
      <c r="F71" s="212" t="n">
        <f aca="false">F72+F73</f>
        <v>0</v>
      </c>
      <c r="G71" s="212" t="n">
        <f aca="false">G72+G73</f>
        <v>0</v>
      </c>
      <c r="H71" s="212" t="n">
        <f aca="false">H72+H73</f>
        <v>0</v>
      </c>
      <c r="I71" s="204" t="n">
        <f aca="false">IFERROR(H71/G71*100,0)</f>
        <v>0</v>
      </c>
    </row>
    <row r="72" s="207" customFormat="true" ht="30" hidden="false" customHeight="true" outlineLevel="0" collapsed="false">
      <c r="B72" s="208"/>
      <c r="C72" s="209"/>
      <c r="D72" s="210" t="n">
        <v>3131</v>
      </c>
      <c r="E72" s="220" t="s">
        <v>273</v>
      </c>
      <c r="F72" s="221"/>
      <c r="G72" s="221"/>
      <c r="H72" s="221"/>
      <c r="I72" s="204" t="n">
        <f aca="false">IFERROR(H72/G72*100,0)</f>
        <v>0</v>
      </c>
    </row>
    <row r="73" s="186" customFormat="true" ht="30" hidden="false" customHeight="true" outlineLevel="0" collapsed="false">
      <c r="B73" s="213"/>
      <c r="C73" s="214"/>
      <c r="D73" s="215" t="n">
        <v>3132</v>
      </c>
      <c r="E73" s="68" t="s">
        <v>2146</v>
      </c>
      <c r="F73" s="217"/>
      <c r="G73" s="218"/>
      <c r="H73" s="218"/>
      <c r="I73" s="204" t="n">
        <f aca="false">IFERROR(H73/G73*100,0)</f>
        <v>0</v>
      </c>
    </row>
    <row r="74" s="193" customFormat="true" ht="30" hidden="false" customHeight="true" outlineLevel="0" collapsed="false">
      <c r="B74" s="199" t="n">
        <v>32</v>
      </c>
      <c r="C74" s="200"/>
      <c r="D74" s="201"/>
      <c r="E74" s="222" t="s">
        <v>122</v>
      </c>
      <c r="F74" s="203" t="n">
        <f aca="false">F75+F80+F87+F97+F99</f>
        <v>0</v>
      </c>
      <c r="G74" s="203" t="n">
        <f aca="false">G75+G80+G87+G97+G99</f>
        <v>0</v>
      </c>
      <c r="H74" s="203" t="n">
        <f aca="false">H75+H80+H87+H97+H99</f>
        <v>0</v>
      </c>
      <c r="I74" s="204" t="n">
        <f aca="false">IFERROR(H74/G74*100,0)</f>
        <v>0</v>
      </c>
    </row>
    <row r="75" s="207" customFormat="true" ht="30" hidden="false" customHeight="true" outlineLevel="0" collapsed="false">
      <c r="B75" s="208"/>
      <c r="C75" s="209" t="n">
        <v>321</v>
      </c>
      <c r="D75" s="210"/>
      <c r="E75" s="220" t="s">
        <v>123</v>
      </c>
      <c r="F75" s="212" t="n">
        <f aca="false">F76+F77+F78+F79</f>
        <v>0</v>
      </c>
      <c r="G75" s="212" t="n">
        <f aca="false">G76+G77+G78+G79</f>
        <v>0</v>
      </c>
      <c r="H75" s="212" t="n">
        <f aca="false">H76+H77+H78+H79</f>
        <v>0</v>
      </c>
      <c r="I75" s="204" t="n">
        <f aca="false">IFERROR(H75/G75*100,0)</f>
        <v>0</v>
      </c>
    </row>
    <row r="76" s="186" customFormat="true" ht="30" hidden="false" customHeight="true" outlineLevel="0" collapsed="false">
      <c r="B76" s="213"/>
      <c r="C76" s="214"/>
      <c r="D76" s="215" t="n">
        <v>3211</v>
      </c>
      <c r="E76" s="216" t="s">
        <v>124</v>
      </c>
      <c r="F76" s="217"/>
      <c r="G76" s="218"/>
      <c r="H76" s="218"/>
      <c r="I76" s="204" t="n">
        <f aca="false">IFERROR(H76/G76*100,0)</f>
        <v>0</v>
      </c>
    </row>
    <row r="77" s="186" customFormat="true" ht="30" hidden="false" customHeight="true" outlineLevel="0" collapsed="false">
      <c r="B77" s="213"/>
      <c r="C77" s="214"/>
      <c r="D77" s="215" t="n">
        <v>3212</v>
      </c>
      <c r="E77" s="223" t="s">
        <v>125</v>
      </c>
      <c r="F77" s="217"/>
      <c r="G77" s="218"/>
      <c r="H77" s="218"/>
      <c r="I77" s="204" t="n">
        <f aca="false">IFERROR(H77/G77*100,0)</f>
        <v>0</v>
      </c>
    </row>
    <row r="78" s="186" customFormat="true" ht="30" hidden="false" customHeight="true" outlineLevel="0" collapsed="false">
      <c r="B78" s="213"/>
      <c r="C78" s="214"/>
      <c r="D78" s="215" t="n">
        <v>3213</v>
      </c>
      <c r="E78" s="216" t="s">
        <v>126</v>
      </c>
      <c r="F78" s="217"/>
      <c r="G78" s="218"/>
      <c r="H78" s="218"/>
      <c r="I78" s="204" t="n">
        <f aca="false">IFERROR(H78/G78*100,0)</f>
        <v>0</v>
      </c>
    </row>
    <row r="79" s="186" customFormat="true" ht="30" hidden="false" customHeight="true" outlineLevel="0" collapsed="false">
      <c r="B79" s="213"/>
      <c r="C79" s="214"/>
      <c r="D79" s="215" t="n">
        <v>3214</v>
      </c>
      <c r="E79" s="223" t="s">
        <v>127</v>
      </c>
      <c r="F79" s="217"/>
      <c r="G79" s="218"/>
      <c r="H79" s="218"/>
      <c r="I79" s="204" t="n">
        <f aca="false">IFERROR(H79/G79*100,0)</f>
        <v>0</v>
      </c>
    </row>
    <row r="80" s="207" customFormat="true" ht="30" hidden="false" customHeight="true" outlineLevel="0" collapsed="false">
      <c r="B80" s="208"/>
      <c r="C80" s="209" t="n">
        <v>322</v>
      </c>
      <c r="D80" s="210"/>
      <c r="E80" s="220" t="s">
        <v>128</v>
      </c>
      <c r="F80" s="212" t="n">
        <f aca="false">F81+F82+F83+F84+F85+F86</f>
        <v>0</v>
      </c>
      <c r="G80" s="212" t="n">
        <f aca="false">G81+G82+G83+G84+G85+G86</f>
        <v>0</v>
      </c>
      <c r="H80" s="212" t="n">
        <f aca="false">H81+H82+H83+H84+H85+H86</f>
        <v>0</v>
      </c>
      <c r="I80" s="204" t="n">
        <f aca="false">IFERROR(H80/G80*100,0)</f>
        <v>0</v>
      </c>
    </row>
    <row r="81" s="186" customFormat="true" ht="30" hidden="false" customHeight="true" outlineLevel="0" collapsed="false">
      <c r="B81" s="213"/>
      <c r="C81" s="214"/>
      <c r="D81" s="215" t="n">
        <v>3221</v>
      </c>
      <c r="E81" s="216" t="s">
        <v>2147</v>
      </c>
      <c r="F81" s="217"/>
      <c r="G81" s="218"/>
      <c r="H81" s="218"/>
      <c r="I81" s="204" t="n">
        <f aca="false">IFERROR(H81/G81*100,0)</f>
        <v>0</v>
      </c>
    </row>
    <row r="82" s="186" customFormat="true" ht="30" hidden="false" customHeight="true" outlineLevel="0" collapsed="false">
      <c r="B82" s="213"/>
      <c r="C82" s="214"/>
      <c r="D82" s="215" t="n">
        <v>3222</v>
      </c>
      <c r="E82" s="216" t="s">
        <v>130</v>
      </c>
      <c r="F82" s="217"/>
      <c r="G82" s="218"/>
      <c r="H82" s="218"/>
      <c r="I82" s="204" t="n">
        <f aca="false">IFERROR(H82/G82*100,0)</f>
        <v>0</v>
      </c>
    </row>
    <row r="83" s="186" customFormat="true" ht="30" hidden="false" customHeight="true" outlineLevel="0" collapsed="false">
      <c r="B83" s="213"/>
      <c r="C83" s="214"/>
      <c r="D83" s="215" t="n">
        <v>3223</v>
      </c>
      <c r="E83" s="216" t="s">
        <v>131</v>
      </c>
      <c r="F83" s="217"/>
      <c r="G83" s="218"/>
      <c r="H83" s="218"/>
      <c r="I83" s="204" t="n">
        <f aca="false">IFERROR(H83/G83*100,0)</f>
        <v>0</v>
      </c>
    </row>
    <row r="84" s="186" customFormat="true" ht="30" hidden="false" customHeight="true" outlineLevel="0" collapsed="false">
      <c r="B84" s="213"/>
      <c r="C84" s="214"/>
      <c r="D84" s="215" t="n">
        <v>3224</v>
      </c>
      <c r="E84" s="223" t="s">
        <v>2148</v>
      </c>
      <c r="F84" s="217"/>
      <c r="G84" s="218"/>
      <c r="H84" s="218"/>
      <c r="I84" s="204" t="n">
        <f aca="false">IFERROR(H84/G84*100,0)</f>
        <v>0</v>
      </c>
    </row>
    <row r="85" s="186" customFormat="true" ht="30" hidden="false" customHeight="true" outlineLevel="0" collapsed="false">
      <c r="B85" s="213"/>
      <c r="C85" s="214"/>
      <c r="D85" s="215" t="n">
        <v>3225</v>
      </c>
      <c r="E85" s="216" t="s">
        <v>133</v>
      </c>
      <c r="F85" s="217"/>
      <c r="G85" s="218"/>
      <c r="H85" s="218"/>
      <c r="I85" s="204" t="n">
        <f aca="false">IFERROR(H85/G85*100,0)</f>
        <v>0</v>
      </c>
    </row>
    <row r="86" s="186" customFormat="true" ht="30" hidden="false" customHeight="true" outlineLevel="0" collapsed="false">
      <c r="B86" s="213"/>
      <c r="C86" s="214"/>
      <c r="D86" s="215" t="n">
        <v>3227</v>
      </c>
      <c r="E86" s="216" t="s">
        <v>134</v>
      </c>
      <c r="F86" s="217"/>
      <c r="G86" s="218"/>
      <c r="H86" s="218"/>
      <c r="I86" s="204" t="n">
        <f aca="false">IFERROR(H86/G86*100,0)</f>
        <v>0</v>
      </c>
    </row>
    <row r="87" s="207" customFormat="true" ht="30" hidden="false" customHeight="true" outlineLevel="0" collapsed="false">
      <c r="B87" s="208"/>
      <c r="C87" s="209" t="n">
        <v>323</v>
      </c>
      <c r="D87" s="210"/>
      <c r="E87" s="220" t="s">
        <v>135</v>
      </c>
      <c r="F87" s="212" t="n">
        <f aca="false">F88+F89+F90+F91+F92+F93+F94+F95+F96</f>
        <v>0</v>
      </c>
      <c r="G87" s="212" t="n">
        <f aca="false">G88+G89+G90+G91+G92+G93+G94+G95+G96</f>
        <v>0</v>
      </c>
      <c r="H87" s="212" t="n">
        <f aca="false">H88+H89+H90+H91+H92+H93+H94+H95+H96</f>
        <v>0</v>
      </c>
      <c r="I87" s="204" t="n">
        <f aca="false">IFERROR(H87/G87*100,0)</f>
        <v>0</v>
      </c>
    </row>
    <row r="88" s="186" customFormat="true" ht="30" hidden="false" customHeight="true" outlineLevel="0" collapsed="false">
      <c r="B88" s="213"/>
      <c r="C88" s="214"/>
      <c r="D88" s="215" t="n">
        <v>3231</v>
      </c>
      <c r="E88" s="216" t="s">
        <v>136</v>
      </c>
      <c r="F88" s="217"/>
      <c r="G88" s="218"/>
      <c r="H88" s="218"/>
      <c r="I88" s="204" t="n">
        <f aca="false">IFERROR(H88/G88*100,0)</f>
        <v>0</v>
      </c>
    </row>
    <row r="89" s="186" customFormat="true" ht="30" hidden="false" customHeight="true" outlineLevel="0" collapsed="false">
      <c r="B89" s="213"/>
      <c r="C89" s="214"/>
      <c r="D89" s="215" t="n">
        <v>3232</v>
      </c>
      <c r="E89" s="216" t="s">
        <v>137</v>
      </c>
      <c r="F89" s="217"/>
      <c r="G89" s="218"/>
      <c r="H89" s="218"/>
      <c r="I89" s="204" t="n">
        <f aca="false">IFERROR(H89/G89*100,0)</f>
        <v>0</v>
      </c>
    </row>
    <row r="90" s="186" customFormat="true" ht="30" hidden="false" customHeight="true" outlineLevel="0" collapsed="false">
      <c r="B90" s="213"/>
      <c r="C90" s="214"/>
      <c r="D90" s="215" t="n">
        <v>3233</v>
      </c>
      <c r="E90" s="216" t="s">
        <v>138</v>
      </c>
      <c r="F90" s="217"/>
      <c r="G90" s="218"/>
      <c r="H90" s="218"/>
      <c r="I90" s="204" t="n">
        <f aca="false">IFERROR(H90/G90*100,0)</f>
        <v>0</v>
      </c>
    </row>
    <row r="91" s="186" customFormat="true" ht="30" hidden="false" customHeight="true" outlineLevel="0" collapsed="false">
      <c r="B91" s="213"/>
      <c r="C91" s="214"/>
      <c r="D91" s="215" t="n">
        <v>3234</v>
      </c>
      <c r="E91" s="216" t="s">
        <v>139</v>
      </c>
      <c r="F91" s="217"/>
      <c r="G91" s="218"/>
      <c r="H91" s="218"/>
      <c r="I91" s="204" t="n">
        <f aca="false">IFERROR(H91/G91*100,0)</f>
        <v>0</v>
      </c>
    </row>
    <row r="92" s="186" customFormat="true" ht="30" hidden="false" customHeight="true" outlineLevel="0" collapsed="false">
      <c r="B92" s="213"/>
      <c r="C92" s="214"/>
      <c r="D92" s="215" t="n">
        <v>3235</v>
      </c>
      <c r="E92" s="216" t="s">
        <v>140</v>
      </c>
      <c r="F92" s="217"/>
      <c r="G92" s="218"/>
      <c r="H92" s="218"/>
      <c r="I92" s="204" t="n">
        <f aca="false">IFERROR(H92/G92*100,0)</f>
        <v>0</v>
      </c>
    </row>
    <row r="93" s="186" customFormat="true" ht="30" hidden="false" customHeight="true" outlineLevel="0" collapsed="false">
      <c r="B93" s="213"/>
      <c r="C93" s="214"/>
      <c r="D93" s="215" t="n">
        <v>3236</v>
      </c>
      <c r="E93" s="223" t="s">
        <v>2149</v>
      </c>
      <c r="F93" s="217"/>
      <c r="G93" s="218"/>
      <c r="H93" s="218"/>
      <c r="I93" s="204" t="n">
        <f aca="false">IFERROR(H93/G93*100,0)</f>
        <v>0</v>
      </c>
    </row>
    <row r="94" s="186" customFormat="true" ht="30" hidden="false" customHeight="true" outlineLevel="0" collapsed="false">
      <c r="B94" s="213"/>
      <c r="C94" s="214"/>
      <c r="D94" s="215" t="n">
        <v>3237</v>
      </c>
      <c r="E94" s="216" t="s">
        <v>142</v>
      </c>
      <c r="F94" s="217"/>
      <c r="G94" s="218"/>
      <c r="H94" s="218"/>
      <c r="I94" s="204" t="n">
        <f aca="false">IFERROR(H94/G94*100,0)</f>
        <v>0</v>
      </c>
    </row>
    <row r="95" s="186" customFormat="true" ht="30" hidden="false" customHeight="true" outlineLevel="0" collapsed="false">
      <c r="B95" s="213"/>
      <c r="C95" s="214"/>
      <c r="D95" s="215" t="n">
        <v>3238</v>
      </c>
      <c r="E95" s="216" t="s">
        <v>143</v>
      </c>
      <c r="F95" s="217"/>
      <c r="G95" s="218"/>
      <c r="H95" s="218"/>
      <c r="I95" s="204" t="n">
        <f aca="false">IFERROR(H95/G95*100,0)</f>
        <v>0</v>
      </c>
    </row>
    <row r="96" s="186" customFormat="true" ht="30" hidden="false" customHeight="true" outlineLevel="0" collapsed="false">
      <c r="B96" s="213"/>
      <c r="C96" s="214"/>
      <c r="D96" s="215" t="n">
        <v>3239</v>
      </c>
      <c r="E96" s="216" t="s">
        <v>144</v>
      </c>
      <c r="F96" s="217"/>
      <c r="G96" s="218"/>
      <c r="H96" s="218"/>
      <c r="I96" s="204" t="n">
        <f aca="false">IFERROR(H96/G96*100,0)</f>
        <v>0</v>
      </c>
    </row>
    <row r="97" s="207" customFormat="true" ht="30" hidden="false" customHeight="true" outlineLevel="0" collapsed="false">
      <c r="B97" s="208"/>
      <c r="C97" s="209" t="n">
        <v>324</v>
      </c>
      <c r="D97" s="210"/>
      <c r="E97" s="224" t="s">
        <v>145</v>
      </c>
      <c r="F97" s="212" t="n">
        <f aca="false">F98</f>
        <v>0</v>
      </c>
      <c r="G97" s="212" t="n">
        <f aca="false">G98</f>
        <v>0</v>
      </c>
      <c r="H97" s="212" t="n">
        <f aca="false">H98</f>
        <v>0</v>
      </c>
      <c r="I97" s="204" t="n">
        <f aca="false">IFERROR(H97/G97*100,0)</f>
        <v>0</v>
      </c>
    </row>
    <row r="98" s="186" customFormat="true" ht="30" hidden="false" customHeight="true" outlineLevel="0" collapsed="false">
      <c r="B98" s="213"/>
      <c r="C98" s="214"/>
      <c r="D98" s="215" t="n">
        <v>3241</v>
      </c>
      <c r="E98" s="223" t="s">
        <v>145</v>
      </c>
      <c r="F98" s="217"/>
      <c r="G98" s="218"/>
      <c r="H98" s="218"/>
      <c r="I98" s="204" t="n">
        <f aca="false">IFERROR(H98/G98*100,0)</f>
        <v>0</v>
      </c>
    </row>
    <row r="99" s="207" customFormat="true" ht="30" hidden="false" customHeight="true" outlineLevel="0" collapsed="false">
      <c r="B99" s="208"/>
      <c r="C99" s="209" t="n">
        <v>329</v>
      </c>
      <c r="D99" s="210"/>
      <c r="E99" s="220" t="s">
        <v>2150</v>
      </c>
      <c r="F99" s="212" t="n">
        <f aca="false">F100+F101+F102+F103+F104+F105+F106</f>
        <v>0</v>
      </c>
      <c r="G99" s="212" t="n">
        <f aca="false">G100+G101+G102+G103+G104+G105+G106</f>
        <v>0</v>
      </c>
      <c r="H99" s="212" t="n">
        <f aca="false">H100+H101+H102+H103+H104+H105+H106</f>
        <v>0</v>
      </c>
      <c r="I99" s="204" t="n">
        <f aca="false">IFERROR(H99/G99*100,0)</f>
        <v>0</v>
      </c>
    </row>
    <row r="100" s="186" customFormat="true" ht="30" hidden="false" customHeight="true" outlineLevel="0" collapsed="false">
      <c r="B100" s="213"/>
      <c r="C100" s="214"/>
      <c r="D100" s="215" t="n">
        <v>3291</v>
      </c>
      <c r="E100" s="223" t="s">
        <v>2151</v>
      </c>
      <c r="F100" s="217"/>
      <c r="G100" s="218"/>
      <c r="H100" s="218"/>
      <c r="I100" s="204" t="n">
        <f aca="false">IFERROR(H100/G100*100,0)</f>
        <v>0</v>
      </c>
    </row>
    <row r="101" s="186" customFormat="true" ht="30" hidden="false" customHeight="true" outlineLevel="0" collapsed="false">
      <c r="B101" s="213"/>
      <c r="C101" s="214"/>
      <c r="D101" s="215" t="n">
        <v>3292</v>
      </c>
      <c r="E101" s="216" t="s">
        <v>148</v>
      </c>
      <c r="F101" s="217"/>
      <c r="G101" s="218"/>
      <c r="H101" s="218"/>
      <c r="I101" s="204" t="n">
        <f aca="false">IFERROR(H101/G101*100,0)</f>
        <v>0</v>
      </c>
    </row>
    <row r="102" s="186" customFormat="true" ht="30" hidden="false" customHeight="true" outlineLevel="0" collapsed="false">
      <c r="B102" s="213"/>
      <c r="C102" s="214"/>
      <c r="D102" s="215" t="n">
        <v>3293</v>
      </c>
      <c r="E102" s="216" t="s">
        <v>149</v>
      </c>
      <c r="F102" s="217"/>
      <c r="G102" s="218"/>
      <c r="H102" s="218"/>
      <c r="I102" s="204" t="n">
        <f aca="false">IFERROR(H102/G102*100,0)</f>
        <v>0</v>
      </c>
    </row>
    <row r="103" s="186" customFormat="true" ht="30" hidden="false" customHeight="true" outlineLevel="0" collapsed="false">
      <c r="B103" s="213"/>
      <c r="C103" s="214"/>
      <c r="D103" s="215" t="n">
        <v>3294</v>
      </c>
      <c r="E103" s="216" t="s">
        <v>150</v>
      </c>
      <c r="F103" s="217"/>
      <c r="G103" s="218"/>
      <c r="H103" s="218"/>
      <c r="I103" s="204" t="n">
        <f aca="false">IFERROR(H103/G103*100,0)</f>
        <v>0</v>
      </c>
    </row>
    <row r="104" s="186" customFormat="true" ht="30" hidden="false" customHeight="true" outlineLevel="0" collapsed="false">
      <c r="B104" s="213"/>
      <c r="C104" s="214"/>
      <c r="D104" s="215" t="n">
        <v>3295</v>
      </c>
      <c r="E104" s="216" t="s">
        <v>151</v>
      </c>
      <c r="F104" s="217"/>
      <c r="G104" s="218"/>
      <c r="H104" s="218"/>
      <c r="I104" s="204" t="n">
        <f aca="false">IFERROR(H104/G104*100,0)</f>
        <v>0</v>
      </c>
    </row>
    <row r="105" s="186" customFormat="true" ht="30" hidden="false" customHeight="true" outlineLevel="0" collapsed="false">
      <c r="B105" s="213"/>
      <c r="C105" s="214"/>
      <c r="D105" s="215" t="n">
        <v>3296</v>
      </c>
      <c r="E105" s="216" t="s">
        <v>152</v>
      </c>
      <c r="F105" s="217"/>
      <c r="G105" s="218"/>
      <c r="H105" s="218"/>
      <c r="I105" s="204" t="n">
        <f aca="false">IFERROR(H105/G105*100,0)</f>
        <v>0</v>
      </c>
    </row>
    <row r="106" s="186" customFormat="true" ht="30" hidden="false" customHeight="true" outlineLevel="0" collapsed="false">
      <c r="B106" s="213"/>
      <c r="C106" s="214"/>
      <c r="D106" s="215" t="n">
        <v>3299</v>
      </c>
      <c r="E106" s="216" t="s">
        <v>2150</v>
      </c>
      <c r="F106" s="217"/>
      <c r="G106" s="218"/>
      <c r="H106" s="218"/>
      <c r="I106" s="204" t="n">
        <f aca="false">IFERROR(H106/G106*100,0)</f>
        <v>0</v>
      </c>
    </row>
    <row r="107" s="193" customFormat="true" ht="30" hidden="false" customHeight="true" outlineLevel="0" collapsed="false">
      <c r="B107" s="199" t="n">
        <v>34</v>
      </c>
      <c r="C107" s="200"/>
      <c r="D107" s="201"/>
      <c r="E107" s="222" t="s">
        <v>153</v>
      </c>
      <c r="F107" s="203" t="n">
        <f aca="false">F108</f>
        <v>0</v>
      </c>
      <c r="G107" s="203" t="n">
        <f aca="false">G108</f>
        <v>0</v>
      </c>
      <c r="H107" s="203" t="n">
        <f aca="false">H108</f>
        <v>0</v>
      </c>
      <c r="I107" s="204" t="n">
        <f aca="false">IFERROR(H107/G107*100,0)</f>
        <v>0</v>
      </c>
    </row>
    <row r="108" s="207" customFormat="true" ht="30" hidden="false" customHeight="true" outlineLevel="0" collapsed="false">
      <c r="B108" s="208"/>
      <c r="C108" s="209" t="n">
        <v>343</v>
      </c>
      <c r="D108" s="210"/>
      <c r="E108" s="220" t="s">
        <v>2152</v>
      </c>
      <c r="F108" s="212" t="n">
        <f aca="false">F109+F110+F111</f>
        <v>0</v>
      </c>
      <c r="G108" s="212" t="n">
        <f aca="false">G109+G110+G111</f>
        <v>0</v>
      </c>
      <c r="H108" s="212" t="n">
        <f aca="false">H109+H110+H111</f>
        <v>0</v>
      </c>
      <c r="I108" s="204" t="n">
        <f aca="false">IFERROR(H108/G108*100,0)</f>
        <v>0</v>
      </c>
    </row>
    <row r="109" s="186" customFormat="true" ht="30" hidden="false" customHeight="true" outlineLevel="0" collapsed="false">
      <c r="B109" s="213"/>
      <c r="C109" s="214"/>
      <c r="D109" s="215" t="n">
        <v>3431</v>
      </c>
      <c r="E109" s="216" t="s">
        <v>2153</v>
      </c>
      <c r="F109" s="217"/>
      <c r="G109" s="217"/>
      <c r="H109" s="217"/>
      <c r="I109" s="204" t="n">
        <f aca="false">IFERROR(H109/G109*100,0)</f>
        <v>0</v>
      </c>
    </row>
    <row r="110" s="186" customFormat="true" ht="30" hidden="false" customHeight="true" outlineLevel="0" collapsed="false">
      <c r="B110" s="213"/>
      <c r="C110" s="214"/>
      <c r="D110" s="215" t="n">
        <v>3433</v>
      </c>
      <c r="E110" s="216" t="s">
        <v>156</v>
      </c>
      <c r="F110" s="217"/>
      <c r="G110" s="217"/>
      <c r="H110" s="217"/>
      <c r="I110" s="204" t="n">
        <f aca="false">IFERROR(H110/G110*100,0)</f>
        <v>0</v>
      </c>
    </row>
    <row r="111" s="186" customFormat="true" ht="30" hidden="false" customHeight="true" outlineLevel="0" collapsed="false">
      <c r="B111" s="213"/>
      <c r="C111" s="214"/>
      <c r="D111" s="215" t="n">
        <v>3434</v>
      </c>
      <c r="E111" s="216" t="s">
        <v>157</v>
      </c>
      <c r="F111" s="217"/>
      <c r="G111" s="217"/>
      <c r="H111" s="217"/>
      <c r="I111" s="204" t="n">
        <f aca="false">IFERROR(H111/G111*100,0)</f>
        <v>0</v>
      </c>
    </row>
    <row r="112" s="186" customFormat="true" ht="15" hidden="false" customHeight="true" outlineLevel="0" collapsed="false">
      <c r="A112" s="186" t="s">
        <v>2141</v>
      </c>
      <c r="B112" s="191" t="s">
        <v>2155</v>
      </c>
      <c r="C112" s="191"/>
      <c r="D112" s="191"/>
      <c r="E112" s="192" t="s">
        <v>2134</v>
      </c>
      <c r="F112" s="189" t="n">
        <f aca="false">F114+F122+F155</f>
        <v>65518.89</v>
      </c>
      <c r="G112" s="189" t="n">
        <f aca="false">G114+G122+G155</f>
        <v>65518.89</v>
      </c>
      <c r="H112" s="189" t="n">
        <f aca="false">H114+H122+H155</f>
        <v>30173.87</v>
      </c>
      <c r="I112" s="190" t="n">
        <f aca="false">IFERROR(H112/G112*100,0)</f>
        <v>46.0536953541185</v>
      </c>
    </row>
    <row r="113" s="198" customFormat="true" ht="15" hidden="false" customHeight="true" outlineLevel="0" collapsed="false">
      <c r="B113" s="227" t="n">
        <v>3</v>
      </c>
      <c r="C113" s="228"/>
      <c r="D113" s="229"/>
      <c r="E113" s="226" t="s">
        <v>2143</v>
      </c>
      <c r="F113" s="203" t="n">
        <f aca="false">F114+F122+F155</f>
        <v>65518.89</v>
      </c>
      <c r="G113" s="203" t="n">
        <f aca="false">G114+G122+G155</f>
        <v>65518.89</v>
      </c>
      <c r="H113" s="203" t="n">
        <f aca="false">H114+H122+H155</f>
        <v>30173.87</v>
      </c>
      <c r="I113" s="204" t="n">
        <f aca="false">IFERROR(H113/G113*100,0)</f>
        <v>46.0536953541185</v>
      </c>
    </row>
    <row r="114" s="193" customFormat="true" ht="30" hidden="false" customHeight="true" outlineLevel="0" collapsed="false">
      <c r="B114" s="205" t="n">
        <v>31</v>
      </c>
      <c r="C114" s="205"/>
      <c r="D114" s="205"/>
      <c r="E114" s="206" t="s">
        <v>115</v>
      </c>
      <c r="F114" s="203" t="n">
        <f aca="false">F115+F117+F119</f>
        <v>0</v>
      </c>
      <c r="G114" s="203" t="n">
        <f aca="false">G115+G117+G119</f>
        <v>0</v>
      </c>
      <c r="H114" s="203" t="n">
        <f aca="false">H115+H117+H119</f>
        <v>0</v>
      </c>
      <c r="I114" s="204" t="n">
        <f aca="false">IFERROR(H114/G114*100,0)</f>
        <v>0</v>
      </c>
    </row>
    <row r="115" s="207" customFormat="true" ht="30" hidden="false" customHeight="true" outlineLevel="0" collapsed="false">
      <c r="B115" s="208"/>
      <c r="C115" s="209" t="n">
        <v>311</v>
      </c>
      <c r="D115" s="210"/>
      <c r="E115" s="211" t="s">
        <v>2144</v>
      </c>
      <c r="F115" s="212" t="n">
        <f aca="false">F116</f>
        <v>0</v>
      </c>
      <c r="G115" s="212" t="n">
        <f aca="false">G116</f>
        <v>0</v>
      </c>
      <c r="H115" s="212" t="n">
        <f aca="false">H116</f>
        <v>0</v>
      </c>
      <c r="I115" s="204" t="n">
        <f aca="false">IFERROR(H115/G115*100,0)</f>
        <v>0</v>
      </c>
    </row>
    <row r="116" s="186" customFormat="true" ht="30" hidden="false" customHeight="true" outlineLevel="0" collapsed="false">
      <c r="B116" s="213"/>
      <c r="C116" s="214"/>
      <c r="D116" s="215" t="n">
        <v>3111</v>
      </c>
      <c r="E116" s="216" t="s">
        <v>117</v>
      </c>
      <c r="F116" s="217"/>
      <c r="G116" s="218"/>
      <c r="H116" s="218"/>
      <c r="I116" s="204" t="n">
        <f aca="false">IFERROR(H116/G116*100,0)</f>
        <v>0</v>
      </c>
    </row>
    <row r="117" s="207" customFormat="true" ht="30" hidden="false" customHeight="true" outlineLevel="0" collapsed="false">
      <c r="B117" s="208"/>
      <c r="C117" s="209" t="n">
        <v>312</v>
      </c>
      <c r="D117" s="219"/>
      <c r="E117" s="220" t="s">
        <v>118</v>
      </c>
      <c r="F117" s="212" t="n">
        <f aca="false">F118</f>
        <v>0</v>
      </c>
      <c r="G117" s="212" t="n">
        <f aca="false">G118</f>
        <v>0</v>
      </c>
      <c r="H117" s="212" t="n">
        <f aca="false">H118</f>
        <v>0</v>
      </c>
      <c r="I117" s="204" t="n">
        <f aca="false">IFERROR(H117/G117*100,0)</f>
        <v>0</v>
      </c>
    </row>
    <row r="118" s="186" customFormat="true" ht="30" hidden="false" customHeight="true" outlineLevel="0" collapsed="false">
      <c r="B118" s="213"/>
      <c r="C118" s="214"/>
      <c r="D118" s="215" t="n">
        <v>3121</v>
      </c>
      <c r="E118" s="216" t="s">
        <v>118</v>
      </c>
      <c r="F118" s="217"/>
      <c r="G118" s="218"/>
      <c r="H118" s="218"/>
      <c r="I118" s="204" t="n">
        <f aca="false">IFERROR(H118/G118*100,0)</f>
        <v>0</v>
      </c>
    </row>
    <row r="119" s="207" customFormat="true" ht="30" hidden="false" customHeight="true" outlineLevel="0" collapsed="false">
      <c r="B119" s="208"/>
      <c r="C119" s="209" t="n">
        <v>313</v>
      </c>
      <c r="D119" s="210"/>
      <c r="E119" s="220" t="s">
        <v>2145</v>
      </c>
      <c r="F119" s="212" t="n">
        <f aca="false">F120+F121</f>
        <v>0</v>
      </c>
      <c r="G119" s="212" t="n">
        <f aca="false">G120+G121</f>
        <v>0</v>
      </c>
      <c r="H119" s="212" t="n">
        <f aca="false">H120+H121</f>
        <v>0</v>
      </c>
      <c r="I119" s="204" t="n">
        <f aca="false">IFERROR(H119/G119*100,0)</f>
        <v>0</v>
      </c>
    </row>
    <row r="120" s="207" customFormat="true" ht="30" hidden="false" customHeight="true" outlineLevel="0" collapsed="false">
      <c r="B120" s="208"/>
      <c r="C120" s="209"/>
      <c r="D120" s="210" t="n">
        <v>3131</v>
      </c>
      <c r="E120" s="220" t="s">
        <v>273</v>
      </c>
      <c r="F120" s="221"/>
      <c r="G120" s="221"/>
      <c r="H120" s="221"/>
      <c r="I120" s="204" t="n">
        <f aca="false">IFERROR(H120/G120*100,0)</f>
        <v>0</v>
      </c>
    </row>
    <row r="121" s="186" customFormat="true" ht="30" hidden="false" customHeight="true" outlineLevel="0" collapsed="false">
      <c r="B121" s="213"/>
      <c r="C121" s="214"/>
      <c r="D121" s="215" t="n">
        <v>3132</v>
      </c>
      <c r="E121" s="68" t="s">
        <v>2146</v>
      </c>
      <c r="F121" s="217"/>
      <c r="G121" s="218"/>
      <c r="H121" s="218"/>
      <c r="I121" s="204" t="n">
        <f aca="false">IFERROR(H121/G121*100,0)</f>
        <v>0</v>
      </c>
    </row>
    <row r="122" s="193" customFormat="true" ht="30" hidden="false" customHeight="true" outlineLevel="0" collapsed="false">
      <c r="B122" s="199" t="n">
        <v>32</v>
      </c>
      <c r="C122" s="200"/>
      <c r="D122" s="201"/>
      <c r="E122" s="222" t="s">
        <v>122</v>
      </c>
      <c r="F122" s="203" t="n">
        <f aca="false">F123+F128+F135+F145+F147</f>
        <v>65018.89</v>
      </c>
      <c r="G122" s="203" t="n">
        <f aca="false">G123+G128+G135+G145+G147</f>
        <v>65018.89</v>
      </c>
      <c r="H122" s="203" t="n">
        <f aca="false">H123+H128+H135+H145+H147</f>
        <v>30173.87</v>
      </c>
      <c r="I122" s="204" t="n">
        <f aca="false">IFERROR(H122/G122*100,0)</f>
        <v>46.407851625889</v>
      </c>
    </row>
    <row r="123" s="207" customFormat="true" ht="30" hidden="false" customHeight="true" outlineLevel="0" collapsed="false">
      <c r="B123" s="208"/>
      <c r="C123" s="209" t="n">
        <v>321</v>
      </c>
      <c r="D123" s="210"/>
      <c r="E123" s="220" t="s">
        <v>123</v>
      </c>
      <c r="F123" s="212" t="n">
        <f aca="false">F124+F125+F126+F127</f>
        <v>1500</v>
      </c>
      <c r="G123" s="212" t="n">
        <f aca="false">G124+G125+G126+G127</f>
        <v>1500</v>
      </c>
      <c r="H123" s="212" t="n">
        <f aca="false">H124+H125+H126+H127</f>
        <v>146</v>
      </c>
      <c r="I123" s="204" t="n">
        <f aca="false">IFERROR(H123/G123*100,0)</f>
        <v>9.73333333333333</v>
      </c>
    </row>
    <row r="124" s="186" customFormat="true" ht="30" hidden="false" customHeight="true" outlineLevel="0" collapsed="false">
      <c r="B124" s="213"/>
      <c r="C124" s="214"/>
      <c r="D124" s="215" t="n">
        <v>3211</v>
      </c>
      <c r="E124" s="216" t="s">
        <v>124</v>
      </c>
      <c r="F124" s="217"/>
      <c r="G124" s="217"/>
      <c r="H124" s="218"/>
      <c r="I124" s="204" t="n">
        <f aca="false">IFERROR(H124/G124*100,0)</f>
        <v>0</v>
      </c>
    </row>
    <row r="125" s="186" customFormat="true" ht="30" hidden="false" customHeight="true" outlineLevel="0" collapsed="false">
      <c r="B125" s="213"/>
      <c r="C125" s="214"/>
      <c r="D125" s="215" t="n">
        <v>3212</v>
      </c>
      <c r="E125" s="223" t="s">
        <v>125</v>
      </c>
      <c r="F125" s="217"/>
      <c r="G125" s="217"/>
      <c r="H125" s="218"/>
      <c r="I125" s="204" t="n">
        <f aca="false">IFERROR(H125/G125*100,0)</f>
        <v>0</v>
      </c>
    </row>
    <row r="126" s="186" customFormat="true" ht="30" hidden="false" customHeight="true" outlineLevel="0" collapsed="false">
      <c r="B126" s="213"/>
      <c r="C126" s="214"/>
      <c r="D126" s="215" t="n">
        <v>3213</v>
      </c>
      <c r="E126" s="216" t="s">
        <v>126</v>
      </c>
      <c r="F126" s="217" t="n">
        <v>1500</v>
      </c>
      <c r="G126" s="217" t="n">
        <v>1500</v>
      </c>
      <c r="H126" s="218" t="n">
        <v>146</v>
      </c>
      <c r="I126" s="204" t="n">
        <f aca="false">IFERROR(H126/G126*100,0)</f>
        <v>9.73333333333333</v>
      </c>
    </row>
    <row r="127" s="186" customFormat="true" ht="30" hidden="false" customHeight="true" outlineLevel="0" collapsed="false">
      <c r="B127" s="213"/>
      <c r="C127" s="214"/>
      <c r="D127" s="215" t="n">
        <v>3214</v>
      </c>
      <c r="E127" s="223" t="s">
        <v>127</v>
      </c>
      <c r="F127" s="217"/>
      <c r="G127" s="218"/>
      <c r="H127" s="218"/>
      <c r="I127" s="204" t="n">
        <f aca="false">IFERROR(H127/G127*100,0)</f>
        <v>0</v>
      </c>
    </row>
    <row r="128" s="207" customFormat="true" ht="30" hidden="false" customHeight="true" outlineLevel="0" collapsed="false">
      <c r="B128" s="208"/>
      <c r="C128" s="209" t="n">
        <v>322</v>
      </c>
      <c r="D128" s="210"/>
      <c r="E128" s="220" t="s">
        <v>128</v>
      </c>
      <c r="F128" s="212" t="n">
        <f aca="false">F129+F130+F131+F132+F133+F134</f>
        <v>37273.89</v>
      </c>
      <c r="G128" s="212" t="n">
        <f aca="false">G129+G130+G131+G132+G133+G134</f>
        <v>37273.89</v>
      </c>
      <c r="H128" s="212" t="n">
        <f aca="false">H129+H130+H131+H132+H133+H134</f>
        <v>15856.4</v>
      </c>
      <c r="I128" s="204" t="n">
        <f aca="false">IFERROR(H128/G128*100,0)</f>
        <v>42.5402339278245</v>
      </c>
    </row>
    <row r="129" s="186" customFormat="true" ht="30" hidden="false" customHeight="true" outlineLevel="0" collapsed="false">
      <c r="B129" s="213"/>
      <c r="C129" s="214"/>
      <c r="D129" s="215" t="n">
        <v>3221</v>
      </c>
      <c r="E129" s="216" t="s">
        <v>2147</v>
      </c>
      <c r="F129" s="217" t="n">
        <v>800</v>
      </c>
      <c r="G129" s="217" t="n">
        <v>800</v>
      </c>
      <c r="H129" s="218" t="n">
        <v>1097.16</v>
      </c>
      <c r="I129" s="204" t="n">
        <f aca="false">IFERROR(H129/G129*100,0)</f>
        <v>137.145</v>
      </c>
    </row>
    <row r="130" s="186" customFormat="true" ht="30" hidden="false" customHeight="true" outlineLevel="0" collapsed="false">
      <c r="B130" s="213"/>
      <c r="C130" s="214"/>
      <c r="D130" s="215" t="n">
        <v>3222</v>
      </c>
      <c r="E130" s="216" t="s">
        <v>130</v>
      </c>
      <c r="F130" s="217" t="n">
        <v>25498.89</v>
      </c>
      <c r="G130" s="217" t="n">
        <v>25498.89</v>
      </c>
      <c r="H130" s="218" t="n">
        <v>10789.5</v>
      </c>
      <c r="I130" s="204" t="n">
        <f aca="false">IFERROR(H130/G130*100,0)</f>
        <v>42.313606592287</v>
      </c>
    </row>
    <row r="131" s="186" customFormat="true" ht="30" hidden="false" customHeight="true" outlineLevel="0" collapsed="false">
      <c r="B131" s="213"/>
      <c r="C131" s="214"/>
      <c r="D131" s="215" t="n">
        <v>3223</v>
      </c>
      <c r="E131" s="216" t="s">
        <v>131</v>
      </c>
      <c r="F131" s="217" t="n">
        <v>7875</v>
      </c>
      <c r="G131" s="217" t="n">
        <v>7875</v>
      </c>
      <c r="H131" s="218" t="n">
        <v>2846.43</v>
      </c>
      <c r="I131" s="204" t="n">
        <f aca="false">IFERROR(H131/G131*100,0)</f>
        <v>36.1451428571429</v>
      </c>
    </row>
    <row r="132" s="186" customFormat="true" ht="30" hidden="false" customHeight="true" outlineLevel="0" collapsed="false">
      <c r="B132" s="213"/>
      <c r="C132" s="214"/>
      <c r="D132" s="215" t="n">
        <v>3224</v>
      </c>
      <c r="E132" s="223" t="s">
        <v>2148</v>
      </c>
      <c r="F132" s="217" t="n">
        <v>1500</v>
      </c>
      <c r="G132" s="217" t="n">
        <v>1500</v>
      </c>
      <c r="H132" s="218" t="n">
        <v>212.64</v>
      </c>
      <c r="I132" s="204" t="n">
        <f aca="false">IFERROR(H132/G132*100,0)</f>
        <v>14.176</v>
      </c>
    </row>
    <row r="133" s="186" customFormat="true" ht="30" hidden="false" customHeight="true" outlineLevel="0" collapsed="false">
      <c r="B133" s="213"/>
      <c r="C133" s="214"/>
      <c r="D133" s="215" t="n">
        <v>3225</v>
      </c>
      <c r="E133" s="216" t="s">
        <v>133</v>
      </c>
      <c r="F133" s="217" t="n">
        <v>700</v>
      </c>
      <c r="G133" s="217" t="n">
        <v>700</v>
      </c>
      <c r="H133" s="218" t="n">
        <v>910.67</v>
      </c>
      <c r="I133" s="204" t="n">
        <f aca="false">IFERROR(H133/G133*100,0)</f>
        <v>130.095714285714</v>
      </c>
    </row>
    <row r="134" s="186" customFormat="true" ht="30" hidden="false" customHeight="true" outlineLevel="0" collapsed="false">
      <c r="B134" s="213"/>
      <c r="C134" s="214"/>
      <c r="D134" s="215" t="n">
        <v>3227</v>
      </c>
      <c r="E134" s="216" t="s">
        <v>134</v>
      </c>
      <c r="F134" s="217" t="n">
        <v>900</v>
      </c>
      <c r="G134" s="217" t="n">
        <v>900</v>
      </c>
      <c r="H134" s="218" t="n">
        <v>0</v>
      </c>
      <c r="I134" s="204" t="n">
        <f aca="false">IFERROR(H134/G134*100,0)</f>
        <v>0</v>
      </c>
    </row>
    <row r="135" s="207" customFormat="true" ht="30" hidden="false" customHeight="true" outlineLevel="0" collapsed="false">
      <c r="B135" s="208"/>
      <c r="C135" s="209" t="n">
        <v>323</v>
      </c>
      <c r="D135" s="210"/>
      <c r="E135" s="220" t="s">
        <v>135</v>
      </c>
      <c r="F135" s="212" t="n">
        <f aca="false">F136+F137+F138+F139+F140+F141+F142+F143+F144</f>
        <v>23245</v>
      </c>
      <c r="G135" s="212" t="n">
        <f aca="false">G136+G137+G138+G139+G140+G141+G142+G143+G144</f>
        <v>23245</v>
      </c>
      <c r="H135" s="212" t="n">
        <f aca="false">H136+H137+H138+H139+H140+H141+H142+H143+H144</f>
        <v>13894.01</v>
      </c>
      <c r="I135" s="204" t="n">
        <f aca="false">IFERROR(H135/G135*100,0)</f>
        <v>59.7720369972037</v>
      </c>
    </row>
    <row r="136" s="186" customFormat="true" ht="30" hidden="false" customHeight="true" outlineLevel="0" collapsed="false">
      <c r="B136" s="213"/>
      <c r="C136" s="214"/>
      <c r="D136" s="215" t="n">
        <v>3231</v>
      </c>
      <c r="E136" s="216" t="s">
        <v>136</v>
      </c>
      <c r="F136" s="217" t="n">
        <v>1740</v>
      </c>
      <c r="G136" s="217" t="n">
        <v>1740</v>
      </c>
      <c r="H136" s="218" t="n">
        <v>1037.75</v>
      </c>
      <c r="I136" s="204" t="n">
        <f aca="false">IFERROR(H136/G136*100,0)</f>
        <v>59.6408045977012</v>
      </c>
    </row>
    <row r="137" s="186" customFormat="true" ht="30" hidden="false" customHeight="true" outlineLevel="0" collapsed="false">
      <c r="B137" s="213"/>
      <c r="C137" s="214"/>
      <c r="D137" s="215" t="n">
        <v>3232</v>
      </c>
      <c r="E137" s="216" t="s">
        <v>137</v>
      </c>
      <c r="F137" s="217" t="n">
        <v>1000</v>
      </c>
      <c r="G137" s="217" t="n">
        <v>1000</v>
      </c>
      <c r="H137" s="218" t="n">
        <v>876.43</v>
      </c>
      <c r="I137" s="204" t="n">
        <f aca="false">IFERROR(H137/G137*100,0)</f>
        <v>87.643</v>
      </c>
    </row>
    <row r="138" s="186" customFormat="true" ht="30" hidden="false" customHeight="true" outlineLevel="0" collapsed="false">
      <c r="B138" s="213"/>
      <c r="C138" s="214"/>
      <c r="D138" s="215" t="n">
        <v>3233</v>
      </c>
      <c r="E138" s="216" t="s">
        <v>138</v>
      </c>
      <c r="F138" s="217" t="n">
        <v>250</v>
      </c>
      <c r="G138" s="217" t="n">
        <v>250</v>
      </c>
      <c r="H138" s="218" t="n">
        <v>531.25</v>
      </c>
      <c r="I138" s="204" t="n">
        <f aca="false">IFERROR(H138/G138*100,0)</f>
        <v>212.5</v>
      </c>
    </row>
    <row r="139" s="186" customFormat="true" ht="30" hidden="false" customHeight="true" outlineLevel="0" collapsed="false">
      <c r="B139" s="213"/>
      <c r="C139" s="214"/>
      <c r="D139" s="215" t="n">
        <v>3234</v>
      </c>
      <c r="E139" s="216" t="s">
        <v>139</v>
      </c>
      <c r="F139" s="217" t="n">
        <v>2220</v>
      </c>
      <c r="G139" s="217" t="n">
        <v>2220</v>
      </c>
      <c r="H139" s="218" t="n">
        <v>2130.17</v>
      </c>
      <c r="I139" s="204" t="n">
        <f aca="false">IFERROR(H139/G139*100,0)</f>
        <v>95.9536036036036</v>
      </c>
    </row>
    <row r="140" s="186" customFormat="true" ht="30" hidden="false" customHeight="true" outlineLevel="0" collapsed="false">
      <c r="B140" s="213"/>
      <c r="C140" s="214"/>
      <c r="D140" s="215" t="n">
        <v>3235</v>
      </c>
      <c r="E140" s="216" t="s">
        <v>140</v>
      </c>
      <c r="F140" s="217"/>
      <c r="G140" s="217"/>
      <c r="H140" s="218"/>
      <c r="I140" s="204" t="n">
        <f aca="false">IFERROR(H140/G140*100,0)</f>
        <v>0</v>
      </c>
    </row>
    <row r="141" s="186" customFormat="true" ht="30" hidden="false" customHeight="true" outlineLevel="0" collapsed="false">
      <c r="B141" s="213"/>
      <c r="C141" s="214"/>
      <c r="D141" s="215" t="n">
        <v>3236</v>
      </c>
      <c r="E141" s="223" t="s">
        <v>2149</v>
      </c>
      <c r="F141" s="217" t="n">
        <v>1160</v>
      </c>
      <c r="G141" s="217" t="n">
        <v>1160</v>
      </c>
      <c r="H141" s="218" t="n">
        <v>294.5</v>
      </c>
      <c r="I141" s="204" t="n">
        <f aca="false">IFERROR(H141/G141*100,0)</f>
        <v>25.3879310344828</v>
      </c>
    </row>
    <row r="142" s="186" customFormat="true" ht="30" hidden="false" customHeight="true" outlineLevel="0" collapsed="false">
      <c r="B142" s="213"/>
      <c r="C142" s="214"/>
      <c r="D142" s="215" t="n">
        <v>3237</v>
      </c>
      <c r="E142" s="216" t="s">
        <v>142</v>
      </c>
      <c r="F142" s="217" t="n">
        <v>15375</v>
      </c>
      <c r="G142" s="217" t="n">
        <v>15375</v>
      </c>
      <c r="H142" s="218" t="n">
        <v>8625</v>
      </c>
      <c r="I142" s="204" t="n">
        <f aca="false">IFERROR(H142/G142*100,0)</f>
        <v>56.0975609756098</v>
      </c>
    </row>
    <row r="143" s="186" customFormat="true" ht="30" hidden="false" customHeight="true" outlineLevel="0" collapsed="false">
      <c r="B143" s="213"/>
      <c r="C143" s="214"/>
      <c r="D143" s="215" t="n">
        <v>3238</v>
      </c>
      <c r="E143" s="216" t="s">
        <v>143</v>
      </c>
      <c r="F143" s="217" t="n">
        <v>500</v>
      </c>
      <c r="G143" s="217" t="n">
        <v>500</v>
      </c>
      <c r="H143" s="218" t="n">
        <v>238.7</v>
      </c>
      <c r="I143" s="204" t="n">
        <f aca="false">IFERROR(H143/G143*100,0)</f>
        <v>47.74</v>
      </c>
    </row>
    <row r="144" s="186" customFormat="true" ht="30" hidden="false" customHeight="true" outlineLevel="0" collapsed="false">
      <c r="B144" s="213"/>
      <c r="C144" s="214"/>
      <c r="D144" s="215" t="n">
        <v>3239</v>
      </c>
      <c r="E144" s="216" t="s">
        <v>144</v>
      </c>
      <c r="F144" s="217" t="n">
        <v>1000</v>
      </c>
      <c r="G144" s="217" t="n">
        <v>1000</v>
      </c>
      <c r="H144" s="218" t="n">
        <v>160.21</v>
      </c>
      <c r="I144" s="204" t="n">
        <f aca="false">IFERROR(H144/G144*100,0)</f>
        <v>16.021</v>
      </c>
    </row>
    <row r="145" s="207" customFormat="true" ht="30" hidden="false" customHeight="true" outlineLevel="0" collapsed="false">
      <c r="B145" s="208"/>
      <c r="C145" s="209" t="n">
        <v>324</v>
      </c>
      <c r="D145" s="210"/>
      <c r="E145" s="224" t="s">
        <v>145</v>
      </c>
      <c r="F145" s="212" t="n">
        <f aca="false">F146</f>
        <v>0</v>
      </c>
      <c r="G145" s="212" t="n">
        <f aca="false">G146</f>
        <v>0</v>
      </c>
      <c r="H145" s="212" t="n">
        <f aca="false">H146</f>
        <v>0</v>
      </c>
      <c r="I145" s="204" t="n">
        <f aca="false">IFERROR(H145/G145*100,0)</f>
        <v>0</v>
      </c>
    </row>
    <row r="146" s="186" customFormat="true" ht="30" hidden="false" customHeight="true" outlineLevel="0" collapsed="false">
      <c r="B146" s="213"/>
      <c r="C146" s="214"/>
      <c r="D146" s="215" t="n">
        <v>3241</v>
      </c>
      <c r="E146" s="223" t="s">
        <v>145</v>
      </c>
      <c r="F146" s="217"/>
      <c r="G146" s="218"/>
      <c r="H146" s="218"/>
      <c r="I146" s="204" t="n">
        <f aca="false">IFERROR(H146/G146*100,0)</f>
        <v>0</v>
      </c>
    </row>
    <row r="147" s="207" customFormat="true" ht="30" hidden="false" customHeight="true" outlineLevel="0" collapsed="false">
      <c r="B147" s="208"/>
      <c r="C147" s="209" t="n">
        <v>329</v>
      </c>
      <c r="D147" s="210"/>
      <c r="E147" s="220" t="s">
        <v>2150</v>
      </c>
      <c r="F147" s="212" t="n">
        <f aca="false">F148+F149+F150+F151+F152+F153+F154</f>
        <v>3000</v>
      </c>
      <c r="G147" s="212" t="n">
        <f aca="false">G148+G149+G150+G151+G152+G153+G154</f>
        <v>3000</v>
      </c>
      <c r="H147" s="212" t="n">
        <f aca="false">H148+H149+H150+H151+H152+H153+H154</f>
        <v>277.46</v>
      </c>
      <c r="I147" s="204" t="n">
        <f aca="false">IFERROR(H147/G147*100,0)</f>
        <v>9.24866666666667</v>
      </c>
    </row>
    <row r="148" s="186" customFormat="true" ht="30" hidden="false" customHeight="true" outlineLevel="0" collapsed="false">
      <c r="B148" s="213"/>
      <c r="C148" s="214"/>
      <c r="D148" s="215" t="n">
        <v>3291</v>
      </c>
      <c r="E148" s="223" t="s">
        <v>2151</v>
      </c>
      <c r="F148" s="217"/>
      <c r="G148" s="217"/>
      <c r="H148" s="218"/>
      <c r="I148" s="204" t="n">
        <f aca="false">IFERROR(H148/G148*100,0)</f>
        <v>0</v>
      </c>
    </row>
    <row r="149" s="186" customFormat="true" ht="30" hidden="false" customHeight="true" outlineLevel="0" collapsed="false">
      <c r="B149" s="213"/>
      <c r="C149" s="214"/>
      <c r="D149" s="215" t="n">
        <v>3292</v>
      </c>
      <c r="E149" s="216" t="s">
        <v>148</v>
      </c>
      <c r="F149" s="217" t="n">
        <v>1500</v>
      </c>
      <c r="G149" s="217" t="n">
        <v>1500</v>
      </c>
      <c r="H149" s="218" t="n">
        <v>182.46</v>
      </c>
      <c r="I149" s="204" t="n">
        <f aca="false">IFERROR(H149/G149*100,0)</f>
        <v>12.164</v>
      </c>
    </row>
    <row r="150" s="186" customFormat="true" ht="30" hidden="false" customHeight="true" outlineLevel="0" collapsed="false">
      <c r="B150" s="213"/>
      <c r="C150" s="214"/>
      <c r="D150" s="215" t="n">
        <v>3293</v>
      </c>
      <c r="E150" s="216" t="s">
        <v>149</v>
      </c>
      <c r="F150" s="217" t="n">
        <v>500</v>
      </c>
      <c r="G150" s="217" t="n">
        <v>500</v>
      </c>
      <c r="H150" s="218"/>
      <c r="I150" s="204" t="n">
        <f aca="false">IFERROR(H150/G150*100,0)</f>
        <v>0</v>
      </c>
    </row>
    <row r="151" s="186" customFormat="true" ht="30" hidden="false" customHeight="true" outlineLevel="0" collapsed="false">
      <c r="B151" s="213"/>
      <c r="C151" s="214"/>
      <c r="D151" s="215" t="n">
        <v>3294</v>
      </c>
      <c r="E151" s="216" t="s">
        <v>150</v>
      </c>
      <c r="F151" s="217"/>
      <c r="G151" s="217"/>
      <c r="H151" s="218"/>
      <c r="I151" s="204" t="n">
        <f aca="false">IFERROR(H151/G151*100,0)</f>
        <v>0</v>
      </c>
    </row>
    <row r="152" s="186" customFormat="true" ht="30" hidden="false" customHeight="true" outlineLevel="0" collapsed="false">
      <c r="B152" s="213"/>
      <c r="C152" s="214"/>
      <c r="D152" s="215" t="n">
        <v>3295</v>
      </c>
      <c r="E152" s="216" t="s">
        <v>151</v>
      </c>
      <c r="F152" s="217"/>
      <c r="G152" s="217"/>
      <c r="H152" s="218"/>
      <c r="I152" s="204" t="n">
        <f aca="false">IFERROR(H152/G152*100,0)</f>
        <v>0</v>
      </c>
    </row>
    <row r="153" s="186" customFormat="true" ht="30" hidden="false" customHeight="true" outlineLevel="0" collapsed="false">
      <c r="B153" s="213"/>
      <c r="C153" s="214"/>
      <c r="D153" s="215" t="n">
        <v>3296</v>
      </c>
      <c r="E153" s="216" t="s">
        <v>152</v>
      </c>
      <c r="F153" s="217"/>
      <c r="G153" s="217"/>
      <c r="H153" s="218"/>
      <c r="I153" s="204" t="n">
        <f aca="false">IFERROR(H153/G153*100,0)</f>
        <v>0</v>
      </c>
    </row>
    <row r="154" s="186" customFormat="true" ht="30" hidden="false" customHeight="true" outlineLevel="0" collapsed="false">
      <c r="B154" s="213"/>
      <c r="C154" s="214"/>
      <c r="D154" s="215" t="n">
        <v>3299</v>
      </c>
      <c r="E154" s="216" t="s">
        <v>2150</v>
      </c>
      <c r="F154" s="217" t="n">
        <v>1000</v>
      </c>
      <c r="G154" s="217" t="n">
        <v>1000</v>
      </c>
      <c r="H154" s="218" t="n">
        <v>95</v>
      </c>
      <c r="I154" s="204" t="n">
        <f aca="false">IFERROR(H154/G154*100,0)</f>
        <v>9.5</v>
      </c>
    </row>
    <row r="155" s="193" customFormat="true" ht="30" hidden="false" customHeight="true" outlineLevel="0" collapsed="false">
      <c r="B155" s="199" t="n">
        <v>34</v>
      </c>
      <c r="C155" s="200"/>
      <c r="D155" s="201"/>
      <c r="E155" s="222" t="s">
        <v>153</v>
      </c>
      <c r="F155" s="203" t="n">
        <f aca="false">F156</f>
        <v>500</v>
      </c>
      <c r="G155" s="203" t="n">
        <f aca="false">G156</f>
        <v>500</v>
      </c>
      <c r="H155" s="203" t="n">
        <f aca="false">H156</f>
        <v>0</v>
      </c>
      <c r="I155" s="204" t="n">
        <f aca="false">IFERROR(H155/G155*100,0)</f>
        <v>0</v>
      </c>
    </row>
    <row r="156" s="207" customFormat="true" ht="30" hidden="false" customHeight="true" outlineLevel="0" collapsed="false">
      <c r="B156" s="208"/>
      <c r="C156" s="209" t="n">
        <v>343</v>
      </c>
      <c r="D156" s="210"/>
      <c r="E156" s="220" t="s">
        <v>2152</v>
      </c>
      <c r="F156" s="212" t="n">
        <f aca="false">F157+F158+F159</f>
        <v>500</v>
      </c>
      <c r="G156" s="212" t="n">
        <f aca="false">G157+G158+G159</f>
        <v>500</v>
      </c>
      <c r="H156" s="212" t="n">
        <f aca="false">H157+H158+H159</f>
        <v>0</v>
      </c>
      <c r="I156" s="204" t="n">
        <f aca="false">IFERROR(H156/G156*100,0)</f>
        <v>0</v>
      </c>
    </row>
    <row r="157" s="186" customFormat="true" ht="30" hidden="false" customHeight="true" outlineLevel="0" collapsed="false">
      <c r="B157" s="213"/>
      <c r="C157" s="214"/>
      <c r="D157" s="215" t="n">
        <v>3431</v>
      </c>
      <c r="E157" s="216" t="s">
        <v>2153</v>
      </c>
      <c r="F157" s="217" t="n">
        <v>500</v>
      </c>
      <c r="G157" s="217" t="n">
        <v>500</v>
      </c>
      <c r="H157" s="217"/>
      <c r="I157" s="204" t="n">
        <f aca="false">IFERROR(H157/G157*100,0)</f>
        <v>0</v>
      </c>
    </row>
    <row r="158" s="186" customFormat="true" ht="30" hidden="false" customHeight="true" outlineLevel="0" collapsed="false">
      <c r="B158" s="213"/>
      <c r="C158" s="214"/>
      <c r="D158" s="215" t="n">
        <v>3433</v>
      </c>
      <c r="E158" s="216" t="s">
        <v>156</v>
      </c>
      <c r="F158" s="217"/>
      <c r="G158" s="217"/>
      <c r="H158" s="217"/>
      <c r="I158" s="204" t="n">
        <f aca="false">IFERROR(H158/G158*100,0)</f>
        <v>0</v>
      </c>
    </row>
    <row r="159" s="186" customFormat="true" ht="30" hidden="false" customHeight="true" outlineLevel="0" collapsed="false">
      <c r="B159" s="213"/>
      <c r="C159" s="214"/>
      <c r="D159" s="215" t="n">
        <v>3434</v>
      </c>
      <c r="E159" s="216" t="s">
        <v>157</v>
      </c>
      <c r="F159" s="217"/>
      <c r="G159" s="217"/>
      <c r="H159" s="217"/>
      <c r="I159" s="204" t="n">
        <f aca="false">IFERROR(H159/G159*100,0)</f>
        <v>0</v>
      </c>
    </row>
    <row r="160" s="186" customFormat="true" ht="15.75" hidden="false" customHeight="true" outlineLevel="0" collapsed="false">
      <c r="A160" s="186" t="s">
        <v>2141</v>
      </c>
      <c r="B160" s="191" t="s">
        <v>2109</v>
      </c>
      <c r="C160" s="191"/>
      <c r="D160" s="191"/>
      <c r="E160" s="192" t="s">
        <v>2135</v>
      </c>
      <c r="F160" s="189" t="n">
        <f aca="false">F162+F170+F203</f>
        <v>0</v>
      </c>
      <c r="G160" s="189" t="n">
        <f aca="false">G162+G170+G203</f>
        <v>0</v>
      </c>
      <c r="H160" s="189" t="n">
        <f aca="false">H162+H170+H203</f>
        <v>0</v>
      </c>
      <c r="I160" s="190" t="n">
        <f aca="false">IFERROR(H160/G160*100,0)</f>
        <v>0</v>
      </c>
    </row>
    <row r="161" s="198" customFormat="true" ht="15.75" hidden="false" customHeight="true" outlineLevel="0" collapsed="false">
      <c r="B161" s="227" t="n">
        <v>3</v>
      </c>
      <c r="C161" s="228"/>
      <c r="D161" s="229"/>
      <c r="E161" s="226" t="s">
        <v>2143</v>
      </c>
      <c r="F161" s="203" t="n">
        <f aca="false">F162+F170+F203</f>
        <v>0</v>
      </c>
      <c r="G161" s="203" t="n">
        <f aca="false">G162+G170+G203</f>
        <v>0</v>
      </c>
      <c r="H161" s="203" t="n">
        <f aca="false">H162+H170+H203</f>
        <v>0</v>
      </c>
      <c r="I161" s="204" t="n">
        <f aca="false">IFERROR(H161/G161*100,0)</f>
        <v>0</v>
      </c>
    </row>
    <row r="162" s="193" customFormat="true" ht="30" hidden="false" customHeight="true" outlineLevel="0" collapsed="false">
      <c r="B162" s="205" t="n">
        <v>31</v>
      </c>
      <c r="C162" s="205"/>
      <c r="D162" s="205"/>
      <c r="E162" s="206" t="s">
        <v>115</v>
      </c>
      <c r="F162" s="203" t="n">
        <f aca="false">F163+F165+F167</f>
        <v>0</v>
      </c>
      <c r="G162" s="203" t="n">
        <f aca="false">G163+G165+G167</f>
        <v>0</v>
      </c>
      <c r="H162" s="203" t="n">
        <f aca="false">H163+H165+H167</f>
        <v>0</v>
      </c>
      <c r="I162" s="204" t="n">
        <f aca="false">IFERROR(H162/G162*100,0)</f>
        <v>0</v>
      </c>
    </row>
    <row r="163" s="207" customFormat="true" ht="30" hidden="false" customHeight="true" outlineLevel="0" collapsed="false">
      <c r="B163" s="208"/>
      <c r="C163" s="209" t="n">
        <v>311</v>
      </c>
      <c r="D163" s="210"/>
      <c r="E163" s="211" t="s">
        <v>2144</v>
      </c>
      <c r="F163" s="212" t="n">
        <f aca="false">F164</f>
        <v>0</v>
      </c>
      <c r="G163" s="212" t="n">
        <f aca="false">G164</f>
        <v>0</v>
      </c>
      <c r="H163" s="212" t="n">
        <f aca="false">H164</f>
        <v>0</v>
      </c>
      <c r="I163" s="204" t="n">
        <f aca="false">IFERROR(H163/G163*100,0)</f>
        <v>0</v>
      </c>
    </row>
    <row r="164" s="186" customFormat="true" ht="30" hidden="false" customHeight="true" outlineLevel="0" collapsed="false">
      <c r="B164" s="213"/>
      <c r="C164" s="214"/>
      <c r="D164" s="215" t="n">
        <v>3111</v>
      </c>
      <c r="E164" s="216" t="s">
        <v>117</v>
      </c>
      <c r="F164" s="217"/>
      <c r="G164" s="218"/>
      <c r="H164" s="218"/>
      <c r="I164" s="204" t="n">
        <f aca="false">IFERROR(H164/G164*100,0)</f>
        <v>0</v>
      </c>
    </row>
    <row r="165" s="207" customFormat="true" ht="30" hidden="false" customHeight="true" outlineLevel="0" collapsed="false">
      <c r="B165" s="208"/>
      <c r="C165" s="209" t="n">
        <v>312</v>
      </c>
      <c r="D165" s="219"/>
      <c r="E165" s="220" t="s">
        <v>118</v>
      </c>
      <c r="F165" s="212" t="n">
        <f aca="false">F166</f>
        <v>0</v>
      </c>
      <c r="G165" s="212" t="n">
        <f aca="false">G166</f>
        <v>0</v>
      </c>
      <c r="H165" s="212" t="n">
        <f aca="false">H166</f>
        <v>0</v>
      </c>
      <c r="I165" s="204" t="n">
        <f aca="false">IFERROR(H165/G165*100,0)</f>
        <v>0</v>
      </c>
    </row>
    <row r="166" s="186" customFormat="true" ht="30" hidden="false" customHeight="true" outlineLevel="0" collapsed="false">
      <c r="B166" s="213"/>
      <c r="C166" s="214"/>
      <c r="D166" s="215" t="n">
        <v>3121</v>
      </c>
      <c r="E166" s="216" t="s">
        <v>118</v>
      </c>
      <c r="F166" s="217"/>
      <c r="G166" s="218"/>
      <c r="H166" s="218"/>
      <c r="I166" s="204" t="n">
        <f aca="false">IFERROR(H166/G166*100,0)</f>
        <v>0</v>
      </c>
    </row>
    <row r="167" s="207" customFormat="true" ht="30" hidden="false" customHeight="true" outlineLevel="0" collapsed="false">
      <c r="B167" s="208"/>
      <c r="C167" s="209" t="n">
        <v>313</v>
      </c>
      <c r="D167" s="210"/>
      <c r="E167" s="220" t="s">
        <v>2145</v>
      </c>
      <c r="F167" s="212" t="n">
        <f aca="false">F168+F169</f>
        <v>0</v>
      </c>
      <c r="G167" s="212" t="n">
        <f aca="false">G168+G169</f>
        <v>0</v>
      </c>
      <c r="H167" s="212" t="n">
        <f aca="false">H168+H169</f>
        <v>0</v>
      </c>
      <c r="I167" s="204" t="n">
        <f aca="false">IFERROR(H167/G167*100,0)</f>
        <v>0</v>
      </c>
    </row>
    <row r="168" s="207" customFormat="true" ht="30" hidden="false" customHeight="true" outlineLevel="0" collapsed="false">
      <c r="B168" s="208"/>
      <c r="C168" s="209"/>
      <c r="D168" s="210" t="n">
        <v>3131</v>
      </c>
      <c r="E168" s="220" t="s">
        <v>273</v>
      </c>
      <c r="F168" s="221"/>
      <c r="G168" s="221"/>
      <c r="H168" s="221"/>
      <c r="I168" s="204" t="n">
        <f aca="false">IFERROR(H168/G168*100,0)</f>
        <v>0</v>
      </c>
    </row>
    <row r="169" s="186" customFormat="true" ht="30" hidden="false" customHeight="true" outlineLevel="0" collapsed="false">
      <c r="B169" s="213"/>
      <c r="C169" s="214"/>
      <c r="D169" s="215" t="n">
        <v>3132</v>
      </c>
      <c r="E169" s="68" t="s">
        <v>2146</v>
      </c>
      <c r="F169" s="217"/>
      <c r="G169" s="218"/>
      <c r="H169" s="218"/>
      <c r="I169" s="204" t="n">
        <f aca="false">IFERROR(H169/G169*100,0)</f>
        <v>0</v>
      </c>
    </row>
    <row r="170" s="193" customFormat="true" ht="30" hidden="false" customHeight="true" outlineLevel="0" collapsed="false">
      <c r="B170" s="199" t="n">
        <v>32</v>
      </c>
      <c r="C170" s="200"/>
      <c r="D170" s="201"/>
      <c r="E170" s="222" t="s">
        <v>122</v>
      </c>
      <c r="F170" s="203" t="n">
        <f aca="false">F171+F176+F183+F193+F195</f>
        <v>0</v>
      </c>
      <c r="G170" s="203" t="n">
        <f aca="false">G171+G176+G183+G193+G195</f>
        <v>0</v>
      </c>
      <c r="H170" s="203" t="n">
        <f aca="false">H171+H176+H183+H193+H195</f>
        <v>0</v>
      </c>
      <c r="I170" s="204" t="n">
        <f aca="false">IFERROR(H170/G170*100,0)</f>
        <v>0</v>
      </c>
    </row>
    <row r="171" s="207" customFormat="true" ht="30" hidden="false" customHeight="true" outlineLevel="0" collapsed="false">
      <c r="B171" s="208"/>
      <c r="C171" s="209" t="n">
        <v>321</v>
      </c>
      <c r="D171" s="210"/>
      <c r="E171" s="220" t="s">
        <v>123</v>
      </c>
      <c r="F171" s="212" t="n">
        <f aca="false">F172+F173+F174+F175</f>
        <v>0</v>
      </c>
      <c r="G171" s="212" t="n">
        <f aca="false">G172+G173+G174+G175</f>
        <v>0</v>
      </c>
      <c r="H171" s="212" t="n">
        <f aca="false">H172+H173+H174+H175</f>
        <v>0</v>
      </c>
      <c r="I171" s="204" t="n">
        <f aca="false">IFERROR(H171/G171*100,0)</f>
        <v>0</v>
      </c>
    </row>
    <row r="172" s="186" customFormat="true" ht="30" hidden="false" customHeight="true" outlineLevel="0" collapsed="false">
      <c r="B172" s="213"/>
      <c r="C172" s="214"/>
      <c r="D172" s="215" t="n">
        <v>3211</v>
      </c>
      <c r="E172" s="216" t="s">
        <v>124</v>
      </c>
      <c r="F172" s="217"/>
      <c r="G172" s="218"/>
      <c r="H172" s="218"/>
      <c r="I172" s="204" t="n">
        <f aca="false">IFERROR(H172/G172*100,0)</f>
        <v>0</v>
      </c>
    </row>
    <row r="173" s="186" customFormat="true" ht="30" hidden="false" customHeight="true" outlineLevel="0" collapsed="false">
      <c r="B173" s="213"/>
      <c r="C173" s="214"/>
      <c r="D173" s="215" t="n">
        <v>3212</v>
      </c>
      <c r="E173" s="223" t="s">
        <v>125</v>
      </c>
      <c r="F173" s="217"/>
      <c r="G173" s="218"/>
      <c r="H173" s="218"/>
      <c r="I173" s="204" t="n">
        <f aca="false">IFERROR(H173/G173*100,0)</f>
        <v>0</v>
      </c>
    </row>
    <row r="174" s="186" customFormat="true" ht="30" hidden="false" customHeight="true" outlineLevel="0" collapsed="false">
      <c r="B174" s="213"/>
      <c r="C174" s="214"/>
      <c r="D174" s="215" t="n">
        <v>3213</v>
      </c>
      <c r="E174" s="216" t="s">
        <v>126</v>
      </c>
      <c r="F174" s="217"/>
      <c r="G174" s="218"/>
      <c r="H174" s="218"/>
      <c r="I174" s="204" t="n">
        <f aca="false">IFERROR(H174/G174*100,0)</f>
        <v>0</v>
      </c>
    </row>
    <row r="175" s="186" customFormat="true" ht="30" hidden="false" customHeight="true" outlineLevel="0" collapsed="false">
      <c r="B175" s="213"/>
      <c r="C175" s="214"/>
      <c r="D175" s="215" t="n">
        <v>3214</v>
      </c>
      <c r="E175" s="223" t="s">
        <v>127</v>
      </c>
      <c r="F175" s="217"/>
      <c r="G175" s="218"/>
      <c r="H175" s="218"/>
      <c r="I175" s="204" t="n">
        <f aca="false">IFERROR(H175/G175*100,0)</f>
        <v>0</v>
      </c>
    </row>
    <row r="176" s="207" customFormat="true" ht="30" hidden="false" customHeight="true" outlineLevel="0" collapsed="false">
      <c r="B176" s="208"/>
      <c r="C176" s="209" t="n">
        <v>322</v>
      </c>
      <c r="D176" s="210"/>
      <c r="E176" s="220" t="s">
        <v>128</v>
      </c>
      <c r="F176" s="212" t="n">
        <f aca="false">F177+F178+F179+F180+F181+F182</f>
        <v>0</v>
      </c>
      <c r="G176" s="212" t="n">
        <f aca="false">G177+G178+G179+G180+G181+G182</f>
        <v>0</v>
      </c>
      <c r="H176" s="212" t="n">
        <f aca="false">H177+H178+H179+H180+H181+H182</f>
        <v>0</v>
      </c>
      <c r="I176" s="204" t="n">
        <f aca="false">IFERROR(H176/G176*100,0)</f>
        <v>0</v>
      </c>
    </row>
    <row r="177" s="186" customFormat="true" ht="30" hidden="false" customHeight="true" outlineLevel="0" collapsed="false">
      <c r="B177" s="213"/>
      <c r="C177" s="214"/>
      <c r="D177" s="215" t="n">
        <v>3221</v>
      </c>
      <c r="E177" s="216" t="s">
        <v>2147</v>
      </c>
      <c r="F177" s="217"/>
      <c r="G177" s="218"/>
      <c r="H177" s="218"/>
      <c r="I177" s="204" t="n">
        <f aca="false">IFERROR(H177/G177*100,0)</f>
        <v>0</v>
      </c>
    </row>
    <row r="178" s="186" customFormat="true" ht="30" hidden="false" customHeight="true" outlineLevel="0" collapsed="false">
      <c r="B178" s="213"/>
      <c r="C178" s="214"/>
      <c r="D178" s="215" t="n">
        <v>3222</v>
      </c>
      <c r="E178" s="216" t="s">
        <v>130</v>
      </c>
      <c r="F178" s="217"/>
      <c r="G178" s="218"/>
      <c r="H178" s="218"/>
      <c r="I178" s="204" t="n">
        <f aca="false">IFERROR(H178/G178*100,0)</f>
        <v>0</v>
      </c>
    </row>
    <row r="179" s="186" customFormat="true" ht="30" hidden="false" customHeight="true" outlineLevel="0" collapsed="false">
      <c r="B179" s="213"/>
      <c r="C179" s="214"/>
      <c r="D179" s="215" t="n">
        <v>3223</v>
      </c>
      <c r="E179" s="216" t="s">
        <v>131</v>
      </c>
      <c r="F179" s="217"/>
      <c r="G179" s="218"/>
      <c r="H179" s="218"/>
      <c r="I179" s="204" t="n">
        <f aca="false">IFERROR(H179/G179*100,0)</f>
        <v>0</v>
      </c>
    </row>
    <row r="180" s="186" customFormat="true" ht="30" hidden="false" customHeight="true" outlineLevel="0" collapsed="false">
      <c r="B180" s="213"/>
      <c r="C180" s="214"/>
      <c r="D180" s="215" t="n">
        <v>3224</v>
      </c>
      <c r="E180" s="223" t="s">
        <v>2148</v>
      </c>
      <c r="F180" s="217"/>
      <c r="G180" s="218"/>
      <c r="H180" s="218"/>
      <c r="I180" s="204" t="n">
        <f aca="false">IFERROR(H180/G180*100,0)</f>
        <v>0</v>
      </c>
    </row>
    <row r="181" s="186" customFormat="true" ht="30" hidden="false" customHeight="true" outlineLevel="0" collapsed="false">
      <c r="B181" s="213"/>
      <c r="C181" s="214"/>
      <c r="D181" s="215" t="n">
        <v>3225</v>
      </c>
      <c r="E181" s="216" t="s">
        <v>133</v>
      </c>
      <c r="F181" s="217"/>
      <c r="G181" s="218"/>
      <c r="H181" s="218"/>
      <c r="I181" s="204" t="n">
        <f aca="false">IFERROR(H181/G181*100,0)</f>
        <v>0</v>
      </c>
    </row>
    <row r="182" s="186" customFormat="true" ht="30" hidden="false" customHeight="true" outlineLevel="0" collapsed="false">
      <c r="B182" s="213"/>
      <c r="C182" s="214"/>
      <c r="D182" s="215" t="n">
        <v>3227</v>
      </c>
      <c r="E182" s="216" t="s">
        <v>134</v>
      </c>
      <c r="F182" s="217"/>
      <c r="G182" s="218"/>
      <c r="H182" s="218"/>
      <c r="I182" s="204" t="n">
        <f aca="false">IFERROR(H182/G182*100,0)</f>
        <v>0</v>
      </c>
    </row>
    <row r="183" s="207" customFormat="true" ht="30" hidden="false" customHeight="true" outlineLevel="0" collapsed="false">
      <c r="B183" s="208"/>
      <c r="C183" s="209" t="n">
        <v>323</v>
      </c>
      <c r="D183" s="210"/>
      <c r="E183" s="220" t="s">
        <v>135</v>
      </c>
      <c r="F183" s="212" t="n">
        <f aca="false">F184+F185+F186+F187+F188+F189+F190+F191+F192</f>
        <v>0</v>
      </c>
      <c r="G183" s="212" t="n">
        <f aca="false">G184+G185+G186+G187+G188+G189+G190+G191+G192</f>
        <v>0</v>
      </c>
      <c r="H183" s="212" t="n">
        <f aca="false">H184+H185+H186+H187+H188+H189+H190+H191+H192</f>
        <v>0</v>
      </c>
      <c r="I183" s="204" t="n">
        <f aca="false">IFERROR(H183/G183*100,0)</f>
        <v>0</v>
      </c>
    </row>
    <row r="184" s="186" customFormat="true" ht="30" hidden="false" customHeight="true" outlineLevel="0" collapsed="false">
      <c r="B184" s="213"/>
      <c r="C184" s="214"/>
      <c r="D184" s="215" t="n">
        <v>3231</v>
      </c>
      <c r="E184" s="216" t="s">
        <v>136</v>
      </c>
      <c r="F184" s="217"/>
      <c r="G184" s="218"/>
      <c r="H184" s="218"/>
      <c r="I184" s="204" t="n">
        <f aca="false">IFERROR(H184/G184*100,0)</f>
        <v>0</v>
      </c>
    </row>
    <row r="185" s="186" customFormat="true" ht="30" hidden="false" customHeight="true" outlineLevel="0" collapsed="false">
      <c r="B185" s="213"/>
      <c r="C185" s="214"/>
      <c r="D185" s="215" t="n">
        <v>3232</v>
      </c>
      <c r="E185" s="216" t="s">
        <v>137</v>
      </c>
      <c r="F185" s="217"/>
      <c r="G185" s="218"/>
      <c r="H185" s="218"/>
      <c r="I185" s="204" t="n">
        <f aca="false">IFERROR(H185/G185*100,0)</f>
        <v>0</v>
      </c>
    </row>
    <row r="186" s="186" customFormat="true" ht="30" hidden="false" customHeight="true" outlineLevel="0" collapsed="false">
      <c r="B186" s="213"/>
      <c r="C186" s="214"/>
      <c r="D186" s="215" t="n">
        <v>3233</v>
      </c>
      <c r="E186" s="216" t="s">
        <v>138</v>
      </c>
      <c r="F186" s="217"/>
      <c r="G186" s="218"/>
      <c r="H186" s="218"/>
      <c r="I186" s="204" t="n">
        <f aca="false">IFERROR(H186/G186*100,0)</f>
        <v>0</v>
      </c>
    </row>
    <row r="187" s="186" customFormat="true" ht="30" hidden="false" customHeight="true" outlineLevel="0" collapsed="false">
      <c r="B187" s="213"/>
      <c r="C187" s="214"/>
      <c r="D187" s="215" t="n">
        <v>3234</v>
      </c>
      <c r="E187" s="216" t="s">
        <v>139</v>
      </c>
      <c r="F187" s="217"/>
      <c r="G187" s="218"/>
      <c r="H187" s="218"/>
      <c r="I187" s="204" t="n">
        <f aca="false">IFERROR(H187/G187*100,0)</f>
        <v>0</v>
      </c>
    </row>
    <row r="188" s="186" customFormat="true" ht="30" hidden="false" customHeight="true" outlineLevel="0" collapsed="false">
      <c r="B188" s="213"/>
      <c r="C188" s="214"/>
      <c r="D188" s="215" t="n">
        <v>3235</v>
      </c>
      <c r="E188" s="216" t="s">
        <v>140</v>
      </c>
      <c r="F188" s="217"/>
      <c r="G188" s="218"/>
      <c r="H188" s="218"/>
      <c r="I188" s="204" t="n">
        <f aca="false">IFERROR(H188/G188*100,0)</f>
        <v>0</v>
      </c>
    </row>
    <row r="189" s="186" customFormat="true" ht="30" hidden="false" customHeight="true" outlineLevel="0" collapsed="false">
      <c r="B189" s="213"/>
      <c r="C189" s="214"/>
      <c r="D189" s="215" t="n">
        <v>3236</v>
      </c>
      <c r="E189" s="223" t="s">
        <v>2149</v>
      </c>
      <c r="F189" s="217"/>
      <c r="G189" s="218"/>
      <c r="H189" s="218"/>
      <c r="I189" s="204" t="n">
        <f aca="false">IFERROR(H189/G189*100,0)</f>
        <v>0</v>
      </c>
    </row>
    <row r="190" s="186" customFormat="true" ht="30" hidden="false" customHeight="true" outlineLevel="0" collapsed="false">
      <c r="B190" s="213"/>
      <c r="C190" s="214"/>
      <c r="D190" s="215" t="n">
        <v>3237</v>
      </c>
      <c r="E190" s="216" t="s">
        <v>142</v>
      </c>
      <c r="F190" s="217"/>
      <c r="G190" s="218"/>
      <c r="H190" s="218"/>
      <c r="I190" s="204" t="n">
        <f aca="false">IFERROR(H190/G190*100,0)</f>
        <v>0</v>
      </c>
    </row>
    <row r="191" s="186" customFormat="true" ht="30" hidden="false" customHeight="true" outlineLevel="0" collapsed="false">
      <c r="B191" s="213"/>
      <c r="C191" s="214"/>
      <c r="D191" s="215" t="n">
        <v>3238</v>
      </c>
      <c r="E191" s="216" t="s">
        <v>143</v>
      </c>
      <c r="F191" s="217"/>
      <c r="G191" s="218"/>
      <c r="H191" s="218"/>
      <c r="I191" s="204" t="n">
        <f aca="false">IFERROR(H191/G191*100,0)</f>
        <v>0</v>
      </c>
    </row>
    <row r="192" s="186" customFormat="true" ht="30" hidden="false" customHeight="true" outlineLevel="0" collapsed="false">
      <c r="B192" s="213"/>
      <c r="C192" s="214"/>
      <c r="D192" s="215" t="n">
        <v>3239</v>
      </c>
      <c r="E192" s="216" t="s">
        <v>144</v>
      </c>
      <c r="F192" s="217"/>
      <c r="G192" s="218"/>
      <c r="H192" s="218"/>
      <c r="I192" s="204" t="n">
        <f aca="false">IFERROR(H192/G192*100,0)</f>
        <v>0</v>
      </c>
    </row>
    <row r="193" s="207" customFormat="true" ht="30" hidden="false" customHeight="true" outlineLevel="0" collapsed="false">
      <c r="B193" s="208"/>
      <c r="C193" s="209" t="n">
        <v>324</v>
      </c>
      <c r="D193" s="210"/>
      <c r="E193" s="224" t="s">
        <v>145</v>
      </c>
      <c r="F193" s="212" t="n">
        <f aca="false">F194</f>
        <v>0</v>
      </c>
      <c r="G193" s="212" t="n">
        <f aca="false">G194</f>
        <v>0</v>
      </c>
      <c r="H193" s="212" t="n">
        <f aca="false">H194</f>
        <v>0</v>
      </c>
      <c r="I193" s="204" t="n">
        <f aca="false">IFERROR(H193/G193*100,0)</f>
        <v>0</v>
      </c>
    </row>
    <row r="194" s="186" customFormat="true" ht="30" hidden="false" customHeight="true" outlineLevel="0" collapsed="false">
      <c r="B194" s="213"/>
      <c r="C194" s="214"/>
      <c r="D194" s="215" t="n">
        <v>3241</v>
      </c>
      <c r="E194" s="223" t="s">
        <v>145</v>
      </c>
      <c r="F194" s="217"/>
      <c r="G194" s="218"/>
      <c r="H194" s="218"/>
      <c r="I194" s="204" t="n">
        <f aca="false">IFERROR(H194/G194*100,0)</f>
        <v>0</v>
      </c>
    </row>
    <row r="195" s="207" customFormat="true" ht="30" hidden="false" customHeight="true" outlineLevel="0" collapsed="false">
      <c r="B195" s="208"/>
      <c r="C195" s="209" t="n">
        <v>329</v>
      </c>
      <c r="D195" s="210"/>
      <c r="E195" s="220" t="s">
        <v>2150</v>
      </c>
      <c r="F195" s="212" t="n">
        <f aca="false">F196+F197+F198+F199+F200+F201+F202</f>
        <v>0</v>
      </c>
      <c r="G195" s="212" t="n">
        <f aca="false">G196+G197+G198+G199+G200+G201+G202</f>
        <v>0</v>
      </c>
      <c r="H195" s="212" t="n">
        <f aca="false">H196+H197+H198+H199+H200+H201+H202</f>
        <v>0</v>
      </c>
      <c r="I195" s="204" t="n">
        <f aca="false">IFERROR(H195/G195*100,0)</f>
        <v>0</v>
      </c>
    </row>
    <row r="196" s="186" customFormat="true" ht="30" hidden="false" customHeight="true" outlineLevel="0" collapsed="false">
      <c r="B196" s="213"/>
      <c r="C196" s="214"/>
      <c r="D196" s="215" t="n">
        <v>3291</v>
      </c>
      <c r="E196" s="223" t="s">
        <v>2151</v>
      </c>
      <c r="F196" s="217"/>
      <c r="G196" s="218"/>
      <c r="H196" s="218"/>
      <c r="I196" s="204" t="n">
        <f aca="false">IFERROR(H196/G196*100,0)</f>
        <v>0</v>
      </c>
    </row>
    <row r="197" s="186" customFormat="true" ht="30" hidden="false" customHeight="true" outlineLevel="0" collapsed="false">
      <c r="B197" s="213"/>
      <c r="C197" s="214"/>
      <c r="D197" s="215" t="n">
        <v>3292</v>
      </c>
      <c r="E197" s="216" t="s">
        <v>148</v>
      </c>
      <c r="F197" s="217"/>
      <c r="G197" s="218"/>
      <c r="H197" s="218"/>
      <c r="I197" s="204" t="n">
        <f aca="false">IFERROR(H197/G197*100,0)</f>
        <v>0</v>
      </c>
    </row>
    <row r="198" s="186" customFormat="true" ht="30" hidden="false" customHeight="true" outlineLevel="0" collapsed="false">
      <c r="B198" s="213"/>
      <c r="C198" s="214"/>
      <c r="D198" s="215" t="n">
        <v>3293</v>
      </c>
      <c r="E198" s="216" t="s">
        <v>149</v>
      </c>
      <c r="F198" s="217"/>
      <c r="G198" s="218"/>
      <c r="H198" s="218"/>
      <c r="I198" s="204" t="n">
        <f aca="false">IFERROR(H198/G198*100,0)</f>
        <v>0</v>
      </c>
    </row>
    <row r="199" s="186" customFormat="true" ht="30" hidden="false" customHeight="true" outlineLevel="0" collapsed="false">
      <c r="B199" s="213"/>
      <c r="C199" s="214"/>
      <c r="D199" s="215" t="n">
        <v>3294</v>
      </c>
      <c r="E199" s="216" t="s">
        <v>150</v>
      </c>
      <c r="F199" s="217"/>
      <c r="G199" s="218"/>
      <c r="H199" s="218"/>
      <c r="I199" s="204" t="n">
        <f aca="false">IFERROR(H199/G199*100,0)</f>
        <v>0</v>
      </c>
    </row>
    <row r="200" s="186" customFormat="true" ht="30" hidden="false" customHeight="true" outlineLevel="0" collapsed="false">
      <c r="B200" s="213"/>
      <c r="C200" s="214"/>
      <c r="D200" s="215" t="n">
        <v>3295</v>
      </c>
      <c r="E200" s="216" t="s">
        <v>151</v>
      </c>
      <c r="F200" s="217"/>
      <c r="G200" s="218"/>
      <c r="H200" s="218"/>
      <c r="I200" s="204" t="n">
        <f aca="false">IFERROR(H200/G200*100,0)</f>
        <v>0</v>
      </c>
    </row>
    <row r="201" s="186" customFormat="true" ht="30" hidden="false" customHeight="true" outlineLevel="0" collapsed="false">
      <c r="B201" s="213"/>
      <c r="C201" s="214"/>
      <c r="D201" s="215" t="n">
        <v>3296</v>
      </c>
      <c r="E201" s="216" t="s">
        <v>152</v>
      </c>
      <c r="F201" s="217"/>
      <c r="G201" s="218"/>
      <c r="H201" s="218"/>
      <c r="I201" s="204" t="n">
        <f aca="false">IFERROR(H201/G201*100,0)</f>
        <v>0</v>
      </c>
    </row>
    <row r="202" s="186" customFormat="true" ht="30" hidden="false" customHeight="true" outlineLevel="0" collapsed="false">
      <c r="B202" s="213"/>
      <c r="C202" s="214"/>
      <c r="D202" s="215" t="n">
        <v>3299</v>
      </c>
      <c r="E202" s="216" t="s">
        <v>2150</v>
      </c>
      <c r="F202" s="217"/>
      <c r="G202" s="218"/>
      <c r="H202" s="218"/>
      <c r="I202" s="204" t="n">
        <f aca="false">IFERROR(H202/G202*100,0)</f>
        <v>0</v>
      </c>
    </row>
    <row r="203" s="193" customFormat="true" ht="30" hidden="false" customHeight="true" outlineLevel="0" collapsed="false">
      <c r="B203" s="199" t="n">
        <v>34</v>
      </c>
      <c r="C203" s="200"/>
      <c r="D203" s="201"/>
      <c r="E203" s="222" t="s">
        <v>153</v>
      </c>
      <c r="F203" s="203" t="n">
        <f aca="false">F204</f>
        <v>0</v>
      </c>
      <c r="G203" s="203" t="n">
        <f aca="false">G204</f>
        <v>0</v>
      </c>
      <c r="H203" s="203" t="n">
        <f aca="false">H204</f>
        <v>0</v>
      </c>
      <c r="I203" s="204" t="n">
        <f aca="false">IFERROR(H203/G203*100,0)</f>
        <v>0</v>
      </c>
    </row>
    <row r="204" s="207" customFormat="true" ht="30" hidden="false" customHeight="true" outlineLevel="0" collapsed="false">
      <c r="B204" s="208"/>
      <c r="C204" s="209" t="n">
        <v>343</v>
      </c>
      <c r="D204" s="210"/>
      <c r="E204" s="220" t="s">
        <v>2152</v>
      </c>
      <c r="F204" s="212" t="n">
        <f aca="false">F205+F206+F207</f>
        <v>0</v>
      </c>
      <c r="G204" s="212" t="n">
        <f aca="false">G205+G206+G207</f>
        <v>0</v>
      </c>
      <c r="H204" s="212" t="n">
        <f aca="false">H205+H206+H207</f>
        <v>0</v>
      </c>
      <c r="I204" s="204" t="n">
        <f aca="false">IFERROR(H204/G204*100,0)</f>
        <v>0</v>
      </c>
    </row>
    <row r="205" s="186" customFormat="true" ht="30" hidden="false" customHeight="true" outlineLevel="0" collapsed="false">
      <c r="B205" s="213"/>
      <c r="C205" s="214"/>
      <c r="D205" s="215" t="n">
        <v>3431</v>
      </c>
      <c r="E205" s="216" t="s">
        <v>2153</v>
      </c>
      <c r="F205" s="217"/>
      <c r="G205" s="217"/>
      <c r="H205" s="217"/>
      <c r="I205" s="204" t="n">
        <f aca="false">IFERROR(H205/G205*100,0)</f>
        <v>0</v>
      </c>
    </row>
    <row r="206" s="186" customFormat="true" ht="30" hidden="false" customHeight="true" outlineLevel="0" collapsed="false">
      <c r="B206" s="213"/>
      <c r="C206" s="214"/>
      <c r="D206" s="215" t="n">
        <v>3433</v>
      </c>
      <c r="E206" s="216" t="s">
        <v>156</v>
      </c>
      <c r="F206" s="217"/>
      <c r="G206" s="217"/>
      <c r="H206" s="217"/>
      <c r="I206" s="204" t="n">
        <f aca="false">IFERROR(H206/G206*100,0)</f>
        <v>0</v>
      </c>
    </row>
    <row r="207" s="186" customFormat="true" ht="30" hidden="false" customHeight="true" outlineLevel="0" collapsed="false">
      <c r="B207" s="213"/>
      <c r="C207" s="214"/>
      <c r="D207" s="215" t="n">
        <v>3434</v>
      </c>
      <c r="E207" s="216" t="s">
        <v>157</v>
      </c>
      <c r="F207" s="217"/>
      <c r="G207" s="217"/>
      <c r="H207" s="217"/>
      <c r="I207" s="204" t="n">
        <f aca="false">IFERROR(H207/G207*100,0)</f>
        <v>0</v>
      </c>
    </row>
    <row r="208" s="186" customFormat="true" ht="15.75" hidden="false" customHeight="true" outlineLevel="0" collapsed="false">
      <c r="A208" s="186" t="s">
        <v>2141</v>
      </c>
      <c r="B208" s="191" t="s">
        <v>2110</v>
      </c>
      <c r="C208" s="191"/>
      <c r="D208" s="191"/>
      <c r="E208" s="192" t="s">
        <v>2136</v>
      </c>
      <c r="F208" s="189" t="n">
        <f aca="false">F210+F218+F251</f>
        <v>0</v>
      </c>
      <c r="G208" s="189" t="n">
        <f aca="false">G210+G218+G251</f>
        <v>0</v>
      </c>
      <c r="H208" s="189" t="n">
        <f aca="false">H210+H218+H251</f>
        <v>0</v>
      </c>
      <c r="I208" s="230" t="n">
        <f aca="false">IFERROR(H208/G208*100,0)</f>
        <v>0</v>
      </c>
    </row>
    <row r="209" s="198" customFormat="true" ht="15.75" hidden="false" customHeight="true" outlineLevel="0" collapsed="false">
      <c r="B209" s="227" t="n">
        <v>3</v>
      </c>
      <c r="C209" s="228"/>
      <c r="D209" s="229"/>
      <c r="E209" s="226" t="s">
        <v>2143</v>
      </c>
      <c r="F209" s="203" t="n">
        <f aca="false">F210+F218+F251</f>
        <v>0</v>
      </c>
      <c r="G209" s="203" t="n">
        <f aca="false">G210+G218+G251</f>
        <v>0</v>
      </c>
      <c r="H209" s="203" t="n">
        <f aca="false">H210+H218+H251</f>
        <v>0</v>
      </c>
      <c r="I209" s="204" t="n">
        <f aca="false">IFERROR(H209/G209*100,0)</f>
        <v>0</v>
      </c>
    </row>
    <row r="210" s="193" customFormat="true" ht="30" hidden="false" customHeight="true" outlineLevel="0" collapsed="false">
      <c r="B210" s="205" t="n">
        <v>31</v>
      </c>
      <c r="C210" s="205"/>
      <c r="D210" s="205"/>
      <c r="E210" s="206" t="s">
        <v>115</v>
      </c>
      <c r="F210" s="203" t="n">
        <f aca="false">F211+F213+F215</f>
        <v>0</v>
      </c>
      <c r="G210" s="203" t="n">
        <f aca="false">G211+G213+G215</f>
        <v>0</v>
      </c>
      <c r="H210" s="203" t="n">
        <f aca="false">H211+H213+H215</f>
        <v>0</v>
      </c>
      <c r="I210" s="204" t="n">
        <f aca="false">IFERROR(H210/G210*100,0)</f>
        <v>0</v>
      </c>
    </row>
    <row r="211" s="207" customFormat="true" ht="30" hidden="false" customHeight="true" outlineLevel="0" collapsed="false">
      <c r="B211" s="208"/>
      <c r="C211" s="209" t="n">
        <v>311</v>
      </c>
      <c r="D211" s="210"/>
      <c r="E211" s="211" t="s">
        <v>2144</v>
      </c>
      <c r="F211" s="212" t="n">
        <f aca="false">F212</f>
        <v>0</v>
      </c>
      <c r="G211" s="212" t="n">
        <f aca="false">G212</f>
        <v>0</v>
      </c>
      <c r="H211" s="212" t="n">
        <f aca="false">H212</f>
        <v>0</v>
      </c>
      <c r="I211" s="204" t="n">
        <f aca="false">IFERROR(H211/G211*100,0)</f>
        <v>0</v>
      </c>
    </row>
    <row r="212" s="186" customFormat="true" ht="30" hidden="false" customHeight="true" outlineLevel="0" collapsed="false">
      <c r="B212" s="213"/>
      <c r="C212" s="214"/>
      <c r="D212" s="215" t="n">
        <v>3111</v>
      </c>
      <c r="E212" s="216" t="s">
        <v>117</v>
      </c>
      <c r="F212" s="217"/>
      <c r="G212" s="218"/>
      <c r="H212" s="218"/>
      <c r="I212" s="204" t="n">
        <f aca="false">IFERROR(H212/G212*100,0)</f>
        <v>0</v>
      </c>
    </row>
    <row r="213" s="207" customFormat="true" ht="30" hidden="false" customHeight="true" outlineLevel="0" collapsed="false">
      <c r="B213" s="208"/>
      <c r="C213" s="209" t="n">
        <v>312</v>
      </c>
      <c r="D213" s="219"/>
      <c r="E213" s="220" t="s">
        <v>118</v>
      </c>
      <c r="F213" s="212" t="n">
        <f aca="false">F214</f>
        <v>0</v>
      </c>
      <c r="G213" s="212" t="n">
        <f aca="false">G214</f>
        <v>0</v>
      </c>
      <c r="H213" s="212" t="n">
        <f aca="false">H214</f>
        <v>0</v>
      </c>
      <c r="I213" s="204" t="n">
        <f aca="false">IFERROR(H213/G213*100,0)</f>
        <v>0</v>
      </c>
    </row>
    <row r="214" s="186" customFormat="true" ht="30" hidden="false" customHeight="true" outlineLevel="0" collapsed="false">
      <c r="B214" s="213"/>
      <c r="C214" s="214"/>
      <c r="D214" s="215" t="n">
        <v>3121</v>
      </c>
      <c r="E214" s="216" t="s">
        <v>118</v>
      </c>
      <c r="F214" s="217"/>
      <c r="G214" s="218"/>
      <c r="H214" s="218"/>
      <c r="I214" s="204" t="n">
        <f aca="false">IFERROR(H214/G214*100,0)</f>
        <v>0</v>
      </c>
    </row>
    <row r="215" s="207" customFormat="true" ht="30" hidden="false" customHeight="true" outlineLevel="0" collapsed="false">
      <c r="B215" s="208"/>
      <c r="C215" s="209" t="n">
        <v>313</v>
      </c>
      <c r="D215" s="210"/>
      <c r="E215" s="220" t="s">
        <v>2145</v>
      </c>
      <c r="F215" s="212" t="n">
        <f aca="false">F216+F217</f>
        <v>0</v>
      </c>
      <c r="G215" s="212" t="n">
        <f aca="false">G216+G217</f>
        <v>0</v>
      </c>
      <c r="H215" s="212" t="n">
        <f aca="false">H216+H217</f>
        <v>0</v>
      </c>
      <c r="I215" s="204" t="n">
        <f aca="false">IFERROR(H215/G215*100,0)</f>
        <v>0</v>
      </c>
    </row>
    <row r="216" s="207" customFormat="true" ht="30" hidden="false" customHeight="true" outlineLevel="0" collapsed="false">
      <c r="B216" s="208"/>
      <c r="C216" s="209"/>
      <c r="D216" s="210" t="n">
        <v>3131</v>
      </c>
      <c r="E216" s="220" t="s">
        <v>273</v>
      </c>
      <c r="F216" s="221"/>
      <c r="G216" s="221"/>
      <c r="H216" s="221"/>
      <c r="I216" s="204" t="n">
        <f aca="false">IFERROR(H216/G216*100,0)</f>
        <v>0</v>
      </c>
    </row>
    <row r="217" s="186" customFormat="true" ht="30" hidden="false" customHeight="true" outlineLevel="0" collapsed="false">
      <c r="B217" s="213"/>
      <c r="C217" s="214"/>
      <c r="D217" s="215" t="n">
        <v>3132</v>
      </c>
      <c r="E217" s="68" t="s">
        <v>2146</v>
      </c>
      <c r="F217" s="217"/>
      <c r="G217" s="218"/>
      <c r="H217" s="218"/>
      <c r="I217" s="204" t="n">
        <f aca="false">IFERROR(H217/G217*100,0)</f>
        <v>0</v>
      </c>
    </row>
    <row r="218" s="193" customFormat="true" ht="30" hidden="false" customHeight="true" outlineLevel="0" collapsed="false">
      <c r="B218" s="199" t="n">
        <v>32</v>
      </c>
      <c r="C218" s="200"/>
      <c r="D218" s="201"/>
      <c r="E218" s="222" t="s">
        <v>122</v>
      </c>
      <c r="F218" s="203" t="n">
        <f aca="false">F219+F224+F231+F241+F243</f>
        <v>0</v>
      </c>
      <c r="G218" s="203" t="n">
        <f aca="false">G219+G224+G231+G241+G243</f>
        <v>0</v>
      </c>
      <c r="H218" s="203" t="n">
        <f aca="false">H219+H224+H231+H241+H243</f>
        <v>0</v>
      </c>
      <c r="I218" s="204" t="n">
        <f aca="false">IFERROR(H218/G218*100,0)</f>
        <v>0</v>
      </c>
    </row>
    <row r="219" s="207" customFormat="true" ht="30" hidden="false" customHeight="true" outlineLevel="0" collapsed="false">
      <c r="B219" s="208"/>
      <c r="C219" s="209" t="n">
        <v>321</v>
      </c>
      <c r="D219" s="210"/>
      <c r="E219" s="220" t="s">
        <v>123</v>
      </c>
      <c r="F219" s="212" t="n">
        <f aca="false">F220+F221+F222+F223</f>
        <v>0</v>
      </c>
      <c r="G219" s="212" t="n">
        <f aca="false">G220+G221+G222+G223</f>
        <v>0</v>
      </c>
      <c r="H219" s="212" t="n">
        <f aca="false">H220+H221+H222+H223</f>
        <v>0</v>
      </c>
      <c r="I219" s="204" t="n">
        <f aca="false">IFERROR(H219/G219*100,0)</f>
        <v>0</v>
      </c>
    </row>
    <row r="220" s="186" customFormat="true" ht="30" hidden="false" customHeight="true" outlineLevel="0" collapsed="false">
      <c r="B220" s="213"/>
      <c r="C220" s="214"/>
      <c r="D220" s="215" t="n">
        <v>3211</v>
      </c>
      <c r="E220" s="216" t="s">
        <v>124</v>
      </c>
      <c r="F220" s="217"/>
      <c r="G220" s="218"/>
      <c r="H220" s="218"/>
      <c r="I220" s="204" t="n">
        <f aca="false">IFERROR(H220/G220*100,0)</f>
        <v>0</v>
      </c>
    </row>
    <row r="221" s="186" customFormat="true" ht="30" hidden="false" customHeight="true" outlineLevel="0" collapsed="false">
      <c r="B221" s="213"/>
      <c r="C221" s="214"/>
      <c r="D221" s="215" t="n">
        <v>3212</v>
      </c>
      <c r="E221" s="223" t="s">
        <v>125</v>
      </c>
      <c r="F221" s="217"/>
      <c r="G221" s="218"/>
      <c r="H221" s="218"/>
      <c r="I221" s="204" t="n">
        <f aca="false">IFERROR(H221/G221*100,0)</f>
        <v>0</v>
      </c>
    </row>
    <row r="222" s="186" customFormat="true" ht="30" hidden="false" customHeight="true" outlineLevel="0" collapsed="false">
      <c r="B222" s="213"/>
      <c r="C222" s="214"/>
      <c r="D222" s="215" t="n">
        <v>3213</v>
      </c>
      <c r="E222" s="216" t="s">
        <v>126</v>
      </c>
      <c r="F222" s="217"/>
      <c r="G222" s="218"/>
      <c r="H222" s="218"/>
      <c r="I222" s="204" t="n">
        <f aca="false">IFERROR(H222/G222*100,0)</f>
        <v>0</v>
      </c>
    </row>
    <row r="223" s="186" customFormat="true" ht="30" hidden="false" customHeight="true" outlineLevel="0" collapsed="false">
      <c r="B223" s="213"/>
      <c r="C223" s="214"/>
      <c r="D223" s="215" t="n">
        <v>3214</v>
      </c>
      <c r="E223" s="223" t="s">
        <v>127</v>
      </c>
      <c r="F223" s="217"/>
      <c r="G223" s="218"/>
      <c r="H223" s="218"/>
      <c r="I223" s="204" t="n">
        <f aca="false">IFERROR(H223/G223*100,0)</f>
        <v>0</v>
      </c>
    </row>
    <row r="224" s="207" customFormat="true" ht="30" hidden="false" customHeight="true" outlineLevel="0" collapsed="false">
      <c r="B224" s="208"/>
      <c r="C224" s="209" t="n">
        <v>322</v>
      </c>
      <c r="D224" s="210"/>
      <c r="E224" s="220" t="s">
        <v>128</v>
      </c>
      <c r="F224" s="212" t="n">
        <f aca="false">F225+F226+F227+F228+F229+F230</f>
        <v>0</v>
      </c>
      <c r="G224" s="212" t="n">
        <f aca="false">G225+G226+G227+G228+G229+G230</f>
        <v>0</v>
      </c>
      <c r="H224" s="212" t="n">
        <f aca="false">H225+H226+H227+H228+H229+H230</f>
        <v>0</v>
      </c>
      <c r="I224" s="204" t="n">
        <f aca="false">IFERROR(H224/G224*100,0)</f>
        <v>0</v>
      </c>
    </row>
    <row r="225" s="186" customFormat="true" ht="30" hidden="false" customHeight="true" outlineLevel="0" collapsed="false">
      <c r="B225" s="213"/>
      <c r="C225" s="214"/>
      <c r="D225" s="215" t="n">
        <v>3221</v>
      </c>
      <c r="E225" s="216" t="s">
        <v>2147</v>
      </c>
      <c r="F225" s="217"/>
      <c r="G225" s="218"/>
      <c r="H225" s="218"/>
      <c r="I225" s="204" t="n">
        <f aca="false">IFERROR(H225/G225*100,0)</f>
        <v>0</v>
      </c>
    </row>
    <row r="226" s="186" customFormat="true" ht="30" hidden="false" customHeight="true" outlineLevel="0" collapsed="false">
      <c r="B226" s="213"/>
      <c r="C226" s="214"/>
      <c r="D226" s="215" t="n">
        <v>3222</v>
      </c>
      <c r="E226" s="216" t="s">
        <v>130</v>
      </c>
      <c r="F226" s="217"/>
      <c r="G226" s="218"/>
      <c r="H226" s="218"/>
      <c r="I226" s="204" t="n">
        <f aca="false">IFERROR(H226/G226*100,0)</f>
        <v>0</v>
      </c>
    </row>
    <row r="227" s="186" customFormat="true" ht="30" hidden="false" customHeight="true" outlineLevel="0" collapsed="false">
      <c r="B227" s="213"/>
      <c r="C227" s="214"/>
      <c r="D227" s="215" t="n">
        <v>3223</v>
      </c>
      <c r="E227" s="216" t="s">
        <v>131</v>
      </c>
      <c r="F227" s="217"/>
      <c r="G227" s="217"/>
      <c r="H227" s="218"/>
      <c r="I227" s="204" t="n">
        <f aca="false">IFERROR(H227/G227*100,0)</f>
        <v>0</v>
      </c>
    </row>
    <row r="228" s="186" customFormat="true" ht="30" hidden="false" customHeight="true" outlineLevel="0" collapsed="false">
      <c r="B228" s="213"/>
      <c r="C228" s="214"/>
      <c r="D228" s="215" t="n">
        <v>3224</v>
      </c>
      <c r="E228" s="223" t="s">
        <v>2148</v>
      </c>
      <c r="F228" s="217"/>
      <c r="G228" s="217"/>
      <c r="H228" s="218"/>
      <c r="I228" s="204" t="n">
        <f aca="false">IFERROR(H228/G228*100,0)</f>
        <v>0</v>
      </c>
    </row>
    <row r="229" s="186" customFormat="true" ht="30" hidden="false" customHeight="true" outlineLevel="0" collapsed="false">
      <c r="B229" s="213"/>
      <c r="C229" s="214"/>
      <c r="D229" s="215" t="n">
        <v>3225</v>
      </c>
      <c r="E229" s="216" t="s">
        <v>133</v>
      </c>
      <c r="F229" s="217"/>
      <c r="G229" s="217"/>
      <c r="H229" s="218"/>
      <c r="I229" s="204" t="n">
        <f aca="false">IFERROR(H229/G229*100,0)</f>
        <v>0</v>
      </c>
    </row>
    <row r="230" s="186" customFormat="true" ht="30" hidden="false" customHeight="true" outlineLevel="0" collapsed="false">
      <c r="B230" s="213"/>
      <c r="C230" s="214"/>
      <c r="D230" s="215" t="n">
        <v>3227</v>
      </c>
      <c r="E230" s="216" t="s">
        <v>134</v>
      </c>
      <c r="F230" s="217"/>
      <c r="G230" s="217"/>
      <c r="H230" s="218"/>
      <c r="I230" s="204" t="n">
        <f aca="false">IFERROR(H230/G230*100,0)</f>
        <v>0</v>
      </c>
    </row>
    <row r="231" s="207" customFormat="true" ht="30" hidden="false" customHeight="true" outlineLevel="0" collapsed="false">
      <c r="B231" s="208"/>
      <c r="C231" s="209" t="n">
        <v>323</v>
      </c>
      <c r="D231" s="210"/>
      <c r="E231" s="220" t="s">
        <v>135</v>
      </c>
      <c r="F231" s="212" t="n">
        <f aca="false">F232+F233+F234+F235+F236+F237+F238+F239+F240</f>
        <v>0</v>
      </c>
      <c r="G231" s="212" t="n">
        <f aca="false">G232+G233+G234+G235+G236+G237+G238+G239+G240</f>
        <v>0</v>
      </c>
      <c r="H231" s="212" t="n">
        <f aca="false">H232+H233+H234+H235+H236+H237+H238+H239+H240</f>
        <v>0</v>
      </c>
      <c r="I231" s="204" t="n">
        <f aca="false">IFERROR(H231/G231*100,0)</f>
        <v>0</v>
      </c>
    </row>
    <row r="232" s="186" customFormat="true" ht="30" hidden="false" customHeight="true" outlineLevel="0" collapsed="false">
      <c r="B232" s="213"/>
      <c r="C232" s="214"/>
      <c r="D232" s="215" t="n">
        <v>3231</v>
      </c>
      <c r="E232" s="216" t="s">
        <v>136</v>
      </c>
      <c r="F232" s="217"/>
      <c r="G232" s="218"/>
      <c r="H232" s="218"/>
      <c r="I232" s="204" t="n">
        <f aca="false">IFERROR(H232/G232*100,0)</f>
        <v>0</v>
      </c>
    </row>
    <row r="233" s="186" customFormat="true" ht="30" hidden="false" customHeight="true" outlineLevel="0" collapsed="false">
      <c r="B233" s="213"/>
      <c r="C233" s="214"/>
      <c r="D233" s="215" t="n">
        <v>3232</v>
      </c>
      <c r="E233" s="216" t="s">
        <v>137</v>
      </c>
      <c r="F233" s="217"/>
      <c r="G233" s="218"/>
      <c r="H233" s="218"/>
      <c r="I233" s="204" t="n">
        <f aca="false">IFERROR(H233/G233*100,0)</f>
        <v>0</v>
      </c>
    </row>
    <row r="234" s="186" customFormat="true" ht="30" hidden="false" customHeight="true" outlineLevel="0" collapsed="false">
      <c r="B234" s="213"/>
      <c r="C234" s="214"/>
      <c r="D234" s="215" t="n">
        <v>3233</v>
      </c>
      <c r="E234" s="216" t="s">
        <v>138</v>
      </c>
      <c r="F234" s="217"/>
      <c r="G234" s="218"/>
      <c r="H234" s="218"/>
      <c r="I234" s="204" t="n">
        <f aca="false">IFERROR(H234/G234*100,0)</f>
        <v>0</v>
      </c>
    </row>
    <row r="235" s="186" customFormat="true" ht="30" hidden="false" customHeight="true" outlineLevel="0" collapsed="false">
      <c r="B235" s="213"/>
      <c r="C235" s="214"/>
      <c r="D235" s="215" t="n">
        <v>3234</v>
      </c>
      <c r="E235" s="216" t="s">
        <v>139</v>
      </c>
      <c r="F235" s="217"/>
      <c r="G235" s="218"/>
      <c r="H235" s="218"/>
      <c r="I235" s="204" t="n">
        <f aca="false">IFERROR(H235/G235*100,0)</f>
        <v>0</v>
      </c>
    </row>
    <row r="236" s="186" customFormat="true" ht="30" hidden="false" customHeight="true" outlineLevel="0" collapsed="false">
      <c r="B236" s="213"/>
      <c r="C236" s="214"/>
      <c r="D236" s="215" t="n">
        <v>3235</v>
      </c>
      <c r="E236" s="216" t="s">
        <v>140</v>
      </c>
      <c r="F236" s="217"/>
      <c r="G236" s="218"/>
      <c r="H236" s="218"/>
      <c r="I236" s="204" t="n">
        <f aca="false">IFERROR(H236/G236*100,0)</f>
        <v>0</v>
      </c>
    </row>
    <row r="237" s="186" customFormat="true" ht="30" hidden="false" customHeight="true" outlineLevel="0" collapsed="false">
      <c r="B237" s="213"/>
      <c r="C237" s="214"/>
      <c r="D237" s="215" t="n">
        <v>3236</v>
      </c>
      <c r="E237" s="223" t="s">
        <v>2149</v>
      </c>
      <c r="F237" s="217"/>
      <c r="G237" s="218"/>
      <c r="H237" s="218"/>
      <c r="I237" s="204" t="n">
        <f aca="false">IFERROR(H237/G237*100,0)</f>
        <v>0</v>
      </c>
    </row>
    <row r="238" s="186" customFormat="true" ht="30" hidden="false" customHeight="true" outlineLevel="0" collapsed="false">
      <c r="B238" s="213"/>
      <c r="C238" s="214"/>
      <c r="D238" s="215" t="n">
        <v>3237</v>
      </c>
      <c r="E238" s="216" t="s">
        <v>142</v>
      </c>
      <c r="F238" s="217"/>
      <c r="G238" s="218"/>
      <c r="H238" s="218"/>
      <c r="I238" s="204" t="n">
        <f aca="false">IFERROR(H238/G238*100,0)</f>
        <v>0</v>
      </c>
    </row>
    <row r="239" s="186" customFormat="true" ht="30" hidden="false" customHeight="true" outlineLevel="0" collapsed="false">
      <c r="B239" s="213"/>
      <c r="C239" s="214"/>
      <c r="D239" s="215" t="n">
        <v>3238</v>
      </c>
      <c r="E239" s="216" t="s">
        <v>143</v>
      </c>
      <c r="F239" s="217"/>
      <c r="G239" s="218"/>
      <c r="H239" s="218"/>
      <c r="I239" s="204" t="n">
        <f aca="false">IFERROR(H239/G239*100,0)</f>
        <v>0</v>
      </c>
    </row>
    <row r="240" s="186" customFormat="true" ht="30" hidden="false" customHeight="true" outlineLevel="0" collapsed="false">
      <c r="B240" s="213"/>
      <c r="C240" s="214"/>
      <c r="D240" s="215" t="n">
        <v>3239</v>
      </c>
      <c r="E240" s="216" t="s">
        <v>144</v>
      </c>
      <c r="F240" s="217"/>
      <c r="G240" s="218"/>
      <c r="H240" s="218"/>
      <c r="I240" s="204" t="n">
        <f aca="false">IFERROR(H240/G240*100,0)</f>
        <v>0</v>
      </c>
    </row>
    <row r="241" s="207" customFormat="true" ht="30" hidden="false" customHeight="true" outlineLevel="0" collapsed="false">
      <c r="B241" s="208"/>
      <c r="C241" s="209" t="n">
        <v>324</v>
      </c>
      <c r="D241" s="210"/>
      <c r="E241" s="224" t="s">
        <v>145</v>
      </c>
      <c r="F241" s="212" t="n">
        <f aca="false">F242</f>
        <v>0</v>
      </c>
      <c r="G241" s="212" t="n">
        <f aca="false">G242</f>
        <v>0</v>
      </c>
      <c r="H241" s="212" t="n">
        <f aca="false">H242</f>
        <v>0</v>
      </c>
      <c r="I241" s="204" t="n">
        <f aca="false">IFERROR(H241/G241*100,0)</f>
        <v>0</v>
      </c>
    </row>
    <row r="242" s="186" customFormat="true" ht="30" hidden="false" customHeight="true" outlineLevel="0" collapsed="false">
      <c r="B242" s="213"/>
      <c r="C242" s="214"/>
      <c r="D242" s="215" t="n">
        <v>3241</v>
      </c>
      <c r="E242" s="223" t="s">
        <v>145</v>
      </c>
      <c r="F242" s="217"/>
      <c r="G242" s="218"/>
      <c r="H242" s="218"/>
      <c r="I242" s="204" t="n">
        <f aca="false">IFERROR(H242/G242*100,0)</f>
        <v>0</v>
      </c>
    </row>
    <row r="243" s="207" customFormat="true" ht="30" hidden="false" customHeight="true" outlineLevel="0" collapsed="false">
      <c r="B243" s="208"/>
      <c r="C243" s="209" t="n">
        <v>329</v>
      </c>
      <c r="D243" s="210"/>
      <c r="E243" s="220" t="s">
        <v>2150</v>
      </c>
      <c r="F243" s="212" t="n">
        <f aca="false">F244+F245+F246+F247+F248+F249+F250</f>
        <v>0</v>
      </c>
      <c r="G243" s="212" t="n">
        <f aca="false">G244+G245+G246+G247+G248+G249+G250</f>
        <v>0</v>
      </c>
      <c r="H243" s="212" t="n">
        <f aca="false">H244+H245+H246+H247+H248+H249+H250</f>
        <v>0</v>
      </c>
      <c r="I243" s="204" t="n">
        <f aca="false">IFERROR(H243/G243*100,0)</f>
        <v>0</v>
      </c>
    </row>
    <row r="244" s="186" customFormat="true" ht="30" hidden="false" customHeight="true" outlineLevel="0" collapsed="false">
      <c r="B244" s="213"/>
      <c r="C244" s="214"/>
      <c r="D244" s="215" t="n">
        <v>3291</v>
      </c>
      <c r="E244" s="223" t="s">
        <v>2151</v>
      </c>
      <c r="F244" s="217"/>
      <c r="G244" s="218"/>
      <c r="H244" s="218"/>
      <c r="I244" s="204" t="n">
        <f aca="false">IFERROR(H244/G244*100,0)</f>
        <v>0</v>
      </c>
    </row>
    <row r="245" s="186" customFormat="true" ht="30" hidden="false" customHeight="true" outlineLevel="0" collapsed="false">
      <c r="B245" s="213"/>
      <c r="C245" s="214"/>
      <c r="D245" s="215" t="n">
        <v>3292</v>
      </c>
      <c r="E245" s="216" t="s">
        <v>148</v>
      </c>
      <c r="F245" s="217"/>
      <c r="G245" s="218"/>
      <c r="H245" s="218"/>
      <c r="I245" s="204" t="n">
        <f aca="false">IFERROR(H245/G245*100,0)</f>
        <v>0</v>
      </c>
    </row>
    <row r="246" s="186" customFormat="true" ht="30" hidden="false" customHeight="true" outlineLevel="0" collapsed="false">
      <c r="B246" s="213"/>
      <c r="C246" s="214"/>
      <c r="D246" s="215" t="n">
        <v>3293</v>
      </c>
      <c r="E246" s="216" t="s">
        <v>149</v>
      </c>
      <c r="F246" s="217"/>
      <c r="G246" s="218"/>
      <c r="H246" s="218"/>
      <c r="I246" s="204" t="n">
        <f aca="false">IFERROR(H246/G246*100,0)</f>
        <v>0</v>
      </c>
    </row>
    <row r="247" s="186" customFormat="true" ht="30" hidden="false" customHeight="true" outlineLevel="0" collapsed="false">
      <c r="B247" s="213"/>
      <c r="C247" s="214"/>
      <c r="D247" s="215" t="n">
        <v>3294</v>
      </c>
      <c r="E247" s="216" t="s">
        <v>150</v>
      </c>
      <c r="F247" s="217"/>
      <c r="G247" s="218"/>
      <c r="H247" s="218"/>
      <c r="I247" s="204" t="n">
        <f aca="false">IFERROR(H247/G247*100,0)</f>
        <v>0</v>
      </c>
    </row>
    <row r="248" s="186" customFormat="true" ht="30" hidden="false" customHeight="true" outlineLevel="0" collapsed="false">
      <c r="B248" s="213"/>
      <c r="C248" s="214"/>
      <c r="D248" s="215" t="n">
        <v>3295</v>
      </c>
      <c r="E248" s="216" t="s">
        <v>151</v>
      </c>
      <c r="F248" s="217"/>
      <c r="G248" s="218"/>
      <c r="H248" s="218"/>
      <c r="I248" s="204" t="n">
        <f aca="false">IFERROR(H248/G248*100,0)</f>
        <v>0</v>
      </c>
    </row>
    <row r="249" s="186" customFormat="true" ht="30" hidden="false" customHeight="true" outlineLevel="0" collapsed="false">
      <c r="B249" s="213"/>
      <c r="C249" s="214"/>
      <c r="D249" s="215" t="n">
        <v>3296</v>
      </c>
      <c r="E249" s="216" t="s">
        <v>152</v>
      </c>
      <c r="F249" s="217"/>
      <c r="G249" s="218"/>
      <c r="H249" s="218"/>
      <c r="I249" s="204" t="n">
        <f aca="false">IFERROR(H249/G249*100,0)</f>
        <v>0</v>
      </c>
    </row>
    <row r="250" s="186" customFormat="true" ht="30" hidden="false" customHeight="true" outlineLevel="0" collapsed="false">
      <c r="B250" s="213"/>
      <c r="C250" s="214"/>
      <c r="D250" s="215" t="n">
        <v>3299</v>
      </c>
      <c r="E250" s="216" t="s">
        <v>2150</v>
      </c>
      <c r="F250" s="217"/>
      <c r="G250" s="218"/>
      <c r="H250" s="218"/>
      <c r="I250" s="204" t="n">
        <f aca="false">IFERROR(H250/G250*100,0)</f>
        <v>0</v>
      </c>
    </row>
    <row r="251" s="193" customFormat="true" ht="30" hidden="false" customHeight="true" outlineLevel="0" collapsed="false">
      <c r="B251" s="199" t="n">
        <v>34</v>
      </c>
      <c r="C251" s="200"/>
      <c r="D251" s="201"/>
      <c r="E251" s="222" t="s">
        <v>153</v>
      </c>
      <c r="F251" s="203" t="n">
        <f aca="false">F252</f>
        <v>0</v>
      </c>
      <c r="G251" s="203" t="n">
        <f aca="false">G252</f>
        <v>0</v>
      </c>
      <c r="H251" s="203" t="n">
        <f aca="false">H252</f>
        <v>0</v>
      </c>
      <c r="I251" s="204" t="n">
        <f aca="false">IFERROR(H251/G251*100,0)</f>
        <v>0</v>
      </c>
    </row>
    <row r="252" s="207" customFormat="true" ht="30" hidden="false" customHeight="true" outlineLevel="0" collapsed="false">
      <c r="B252" s="208"/>
      <c r="C252" s="209" t="n">
        <v>343</v>
      </c>
      <c r="D252" s="210"/>
      <c r="E252" s="220" t="s">
        <v>2152</v>
      </c>
      <c r="F252" s="212" t="n">
        <f aca="false">F253+F254+F255</f>
        <v>0</v>
      </c>
      <c r="G252" s="212" t="n">
        <f aca="false">G253+G254+G255</f>
        <v>0</v>
      </c>
      <c r="H252" s="212" t="n">
        <f aca="false">H253+H254+H255</f>
        <v>0</v>
      </c>
      <c r="I252" s="204" t="n">
        <f aca="false">IFERROR(H252/G252*100,0)</f>
        <v>0</v>
      </c>
    </row>
    <row r="253" s="186" customFormat="true" ht="30" hidden="false" customHeight="true" outlineLevel="0" collapsed="false">
      <c r="B253" s="213"/>
      <c r="C253" s="214"/>
      <c r="D253" s="215" t="n">
        <v>3431</v>
      </c>
      <c r="E253" s="216" t="s">
        <v>2153</v>
      </c>
      <c r="F253" s="217"/>
      <c r="G253" s="217"/>
      <c r="H253" s="217"/>
      <c r="I253" s="204" t="n">
        <f aca="false">IFERROR(H253/G253*100,0)</f>
        <v>0</v>
      </c>
    </row>
    <row r="254" s="186" customFormat="true" ht="30" hidden="false" customHeight="true" outlineLevel="0" collapsed="false">
      <c r="B254" s="213"/>
      <c r="C254" s="214"/>
      <c r="D254" s="215" t="n">
        <v>3433</v>
      </c>
      <c r="E254" s="216" t="s">
        <v>156</v>
      </c>
      <c r="F254" s="217"/>
      <c r="G254" s="217"/>
      <c r="H254" s="217"/>
      <c r="I254" s="204" t="n">
        <f aca="false">IFERROR(H254/G254*100,0)</f>
        <v>0</v>
      </c>
    </row>
    <row r="255" s="186" customFormat="true" ht="30" hidden="false" customHeight="true" outlineLevel="0" collapsed="false">
      <c r="B255" s="213"/>
      <c r="C255" s="214"/>
      <c r="D255" s="215" t="n">
        <v>3434</v>
      </c>
      <c r="E255" s="216" t="s">
        <v>157</v>
      </c>
      <c r="F255" s="217"/>
      <c r="G255" s="217"/>
      <c r="H255" s="217"/>
      <c r="I255" s="204" t="n">
        <f aca="false">IFERROR(H255/G255*100,0)</f>
        <v>0</v>
      </c>
    </row>
    <row r="256" s="193" customFormat="true" ht="30" hidden="false" customHeight="true" outlineLevel="0" collapsed="false">
      <c r="B256" s="231" t="s">
        <v>2156</v>
      </c>
      <c r="C256" s="231"/>
      <c r="D256" s="231"/>
      <c r="E256" s="232" t="s">
        <v>2157</v>
      </c>
      <c r="F256" s="233" t="n">
        <f aca="false">F257+F276+F295+F314+F333</f>
        <v>10000</v>
      </c>
      <c r="G256" s="233" t="n">
        <f aca="false">G257+G276+G295+G314+G333</f>
        <v>10000</v>
      </c>
      <c r="H256" s="233" t="n">
        <f aca="false">H257+H276+H295+H314+H333</f>
        <v>998.86</v>
      </c>
      <c r="I256" s="197" t="n">
        <f aca="false">IFERROR(H256/G256*100,0)</f>
        <v>9.9886</v>
      </c>
    </row>
    <row r="257" s="186" customFormat="true" ht="15.75" hidden="false" customHeight="true" outlineLevel="0" collapsed="false">
      <c r="A257" s="186" t="s">
        <v>2141</v>
      </c>
      <c r="B257" s="187" t="s">
        <v>2142</v>
      </c>
      <c r="C257" s="187"/>
      <c r="D257" s="187"/>
      <c r="E257" s="188" t="s">
        <v>2131</v>
      </c>
      <c r="F257" s="189" t="n">
        <f aca="false">F259+F262+F274</f>
        <v>10000</v>
      </c>
      <c r="G257" s="189" t="n">
        <f aca="false">G259+G262+G274</f>
        <v>10000</v>
      </c>
      <c r="H257" s="189" t="n">
        <f aca="false">H259+H262+H274</f>
        <v>998.86</v>
      </c>
      <c r="I257" s="230" t="n">
        <f aca="false">IFERROR(H257/G257*100,0)</f>
        <v>9.9886</v>
      </c>
    </row>
    <row r="258" s="198" customFormat="true" ht="15.75" hidden="false" customHeight="true" outlineLevel="0" collapsed="false">
      <c r="B258" s="199" t="n">
        <v>4</v>
      </c>
      <c r="C258" s="200"/>
      <c r="D258" s="201"/>
      <c r="E258" s="226" t="s">
        <v>2158</v>
      </c>
      <c r="F258" s="203" t="n">
        <f aca="false">F259+F262+F274</f>
        <v>10000</v>
      </c>
      <c r="G258" s="203" t="n">
        <f aca="false">G259+G262+G274</f>
        <v>10000</v>
      </c>
      <c r="H258" s="203" t="n">
        <f aca="false">H259+H262+H274</f>
        <v>998.86</v>
      </c>
      <c r="I258" s="204" t="n">
        <f aca="false">IFERROR(H258/G258*100,0)</f>
        <v>9.9886</v>
      </c>
    </row>
    <row r="259" s="193" customFormat="true" ht="30" hidden="false" customHeight="true" outlineLevel="0" collapsed="false">
      <c r="B259" s="199" t="n">
        <v>41</v>
      </c>
      <c r="C259" s="200"/>
      <c r="D259" s="201"/>
      <c r="E259" s="234" t="s">
        <v>159</v>
      </c>
      <c r="F259" s="203" t="n">
        <f aca="false">F260</f>
        <v>0</v>
      </c>
      <c r="G259" s="203" t="n">
        <f aca="false">G260</f>
        <v>0</v>
      </c>
      <c r="H259" s="203" t="n">
        <f aca="false">H260</f>
        <v>0</v>
      </c>
      <c r="I259" s="204" t="n">
        <f aca="false">IFERROR(H259/G259*100,0)</f>
        <v>0</v>
      </c>
    </row>
    <row r="260" s="207" customFormat="true" ht="30" hidden="false" customHeight="true" outlineLevel="0" collapsed="false">
      <c r="B260" s="208"/>
      <c r="C260" s="209" t="n">
        <v>412</v>
      </c>
      <c r="D260" s="210"/>
      <c r="E260" s="224" t="s">
        <v>160</v>
      </c>
      <c r="F260" s="212" t="n">
        <f aca="false">F261</f>
        <v>0</v>
      </c>
      <c r="G260" s="212" t="n">
        <f aca="false">G261</f>
        <v>0</v>
      </c>
      <c r="H260" s="212" t="n">
        <f aca="false">H261</f>
        <v>0</v>
      </c>
      <c r="I260" s="235" t="n">
        <f aca="false">IFERROR(H260/G260*100,0)</f>
        <v>0</v>
      </c>
    </row>
    <row r="261" s="186" customFormat="true" ht="30" hidden="false" customHeight="true" outlineLevel="0" collapsed="false">
      <c r="B261" s="213"/>
      <c r="C261" s="236"/>
      <c r="D261" s="215" t="n">
        <v>4123</v>
      </c>
      <c r="E261" s="223" t="s">
        <v>161</v>
      </c>
      <c r="F261" s="217"/>
      <c r="G261" s="218"/>
      <c r="H261" s="218"/>
      <c r="I261" s="235" t="n">
        <f aca="false">IFERROR(H261/G261*100,0)</f>
        <v>0</v>
      </c>
    </row>
    <row r="262" s="193" customFormat="true" ht="30" hidden="false" customHeight="true" outlineLevel="0" collapsed="false">
      <c r="B262" s="199" t="n">
        <v>42</v>
      </c>
      <c r="C262" s="200"/>
      <c r="D262" s="201"/>
      <c r="E262" s="234" t="s">
        <v>162</v>
      </c>
      <c r="F262" s="203" t="n">
        <f aca="false">F263+F265+F272</f>
        <v>0</v>
      </c>
      <c r="G262" s="203" t="n">
        <f aca="false">G263+G265+G272</f>
        <v>0</v>
      </c>
      <c r="H262" s="203" t="n">
        <f aca="false">H263+H265+H272</f>
        <v>998.86</v>
      </c>
      <c r="I262" s="204" t="n">
        <f aca="false">IFERROR(H262/G262*100,0)</f>
        <v>0</v>
      </c>
    </row>
    <row r="263" s="207" customFormat="true" ht="30" hidden="false" customHeight="true" outlineLevel="0" collapsed="false">
      <c r="B263" s="208"/>
      <c r="C263" s="209" t="n">
        <v>421</v>
      </c>
      <c r="D263" s="210"/>
      <c r="E263" s="224" t="s">
        <v>163</v>
      </c>
      <c r="F263" s="212" t="n">
        <f aca="false">F264</f>
        <v>0</v>
      </c>
      <c r="G263" s="212" t="n">
        <f aca="false">G264</f>
        <v>0</v>
      </c>
      <c r="H263" s="212" t="n">
        <f aca="false">H264</f>
        <v>0</v>
      </c>
      <c r="I263" s="235" t="n">
        <f aca="false">IFERROR(H263/G263*100,0)</f>
        <v>0</v>
      </c>
    </row>
    <row r="264" s="186" customFormat="true" ht="30" hidden="false" customHeight="true" outlineLevel="0" collapsed="false">
      <c r="B264" s="213"/>
      <c r="C264" s="214"/>
      <c r="D264" s="215" t="n">
        <v>4214</v>
      </c>
      <c r="E264" s="223" t="s">
        <v>164</v>
      </c>
      <c r="F264" s="217"/>
      <c r="G264" s="217"/>
      <c r="H264" s="217"/>
      <c r="I264" s="235" t="n">
        <f aca="false">IFERROR(H264/G264*100,0)</f>
        <v>0</v>
      </c>
    </row>
    <row r="265" s="207" customFormat="true" ht="30" hidden="false" customHeight="true" outlineLevel="0" collapsed="false">
      <c r="B265" s="208"/>
      <c r="C265" s="209" t="n">
        <v>422</v>
      </c>
      <c r="D265" s="210"/>
      <c r="E265" s="224" t="s">
        <v>165</v>
      </c>
      <c r="F265" s="212" t="n">
        <f aca="false">F266+F267+F268+F269+F270+F271</f>
        <v>0</v>
      </c>
      <c r="G265" s="212" t="n">
        <f aca="false">G266+G267+G268+G269+G270+G271</f>
        <v>0</v>
      </c>
      <c r="H265" s="212" t="n">
        <f aca="false">H266+H267+H268+H269+H270+H271</f>
        <v>998.86</v>
      </c>
      <c r="I265" s="235" t="n">
        <f aca="false">IFERROR(H265/G265*100,0)</f>
        <v>0</v>
      </c>
    </row>
    <row r="266" s="186" customFormat="true" ht="30" hidden="false" customHeight="true" outlineLevel="0" collapsed="false">
      <c r="B266" s="213"/>
      <c r="C266" s="236"/>
      <c r="D266" s="215" t="n">
        <v>4221</v>
      </c>
      <c r="E266" s="223" t="s">
        <v>166</v>
      </c>
      <c r="F266" s="217"/>
      <c r="G266" s="217"/>
      <c r="H266" s="217"/>
      <c r="I266" s="235" t="n">
        <f aca="false">IFERROR(H266/G266*100,0)</f>
        <v>0</v>
      </c>
    </row>
    <row r="267" s="186" customFormat="true" ht="30" hidden="false" customHeight="true" outlineLevel="0" collapsed="false">
      <c r="B267" s="213"/>
      <c r="C267" s="236"/>
      <c r="D267" s="215" t="n">
        <v>4222</v>
      </c>
      <c r="E267" s="223" t="s">
        <v>2159</v>
      </c>
      <c r="F267" s="217"/>
      <c r="G267" s="217"/>
      <c r="H267" s="217"/>
      <c r="I267" s="235" t="n">
        <f aca="false">IFERROR(H267/G267*100,0)</f>
        <v>0</v>
      </c>
    </row>
    <row r="268" s="186" customFormat="true" ht="30" hidden="false" customHeight="true" outlineLevel="0" collapsed="false">
      <c r="B268" s="213"/>
      <c r="C268" s="236"/>
      <c r="D268" s="215" t="n">
        <v>4223</v>
      </c>
      <c r="E268" s="223" t="s">
        <v>168</v>
      </c>
      <c r="F268" s="217"/>
      <c r="G268" s="217"/>
      <c r="H268" s="217"/>
      <c r="I268" s="235" t="n">
        <f aca="false">IFERROR(H268/G268*100,0)</f>
        <v>0</v>
      </c>
    </row>
    <row r="269" s="186" customFormat="true" ht="30" hidden="false" customHeight="true" outlineLevel="0" collapsed="false">
      <c r="B269" s="213"/>
      <c r="C269" s="236"/>
      <c r="D269" s="215" t="n">
        <v>4225</v>
      </c>
      <c r="E269" s="223" t="s">
        <v>169</v>
      </c>
      <c r="F269" s="217"/>
      <c r="G269" s="217"/>
      <c r="H269" s="217"/>
      <c r="I269" s="235" t="n">
        <f aca="false">IFERROR(H269/G269*100,0)</f>
        <v>0</v>
      </c>
    </row>
    <row r="270" s="186" customFormat="true" ht="30" hidden="false" customHeight="true" outlineLevel="0" collapsed="false">
      <c r="B270" s="213"/>
      <c r="C270" s="214"/>
      <c r="D270" s="215" t="n">
        <v>4226</v>
      </c>
      <c r="E270" s="223" t="s">
        <v>170</v>
      </c>
      <c r="F270" s="217"/>
      <c r="G270" s="217"/>
      <c r="H270" s="217"/>
      <c r="I270" s="235" t="n">
        <f aca="false">IFERROR(H270/G270*100,0)</f>
        <v>0</v>
      </c>
    </row>
    <row r="271" s="186" customFormat="true" ht="30" hidden="false" customHeight="true" outlineLevel="0" collapsed="false">
      <c r="B271" s="213"/>
      <c r="C271" s="214"/>
      <c r="D271" s="215" t="n">
        <v>4227</v>
      </c>
      <c r="E271" s="223" t="s">
        <v>171</v>
      </c>
      <c r="F271" s="217"/>
      <c r="G271" s="217"/>
      <c r="H271" s="217" t="n">
        <v>998.86</v>
      </c>
      <c r="I271" s="235" t="n">
        <f aca="false">IFERROR(H271/G271*100,0)</f>
        <v>0</v>
      </c>
    </row>
    <row r="272" s="207" customFormat="true" ht="30" hidden="false" customHeight="true" outlineLevel="0" collapsed="false">
      <c r="B272" s="208"/>
      <c r="C272" s="209" t="n">
        <v>423</v>
      </c>
      <c r="D272" s="210"/>
      <c r="E272" s="224" t="s">
        <v>172</v>
      </c>
      <c r="F272" s="212" t="n">
        <f aca="false">F273</f>
        <v>0</v>
      </c>
      <c r="G272" s="212" t="n">
        <f aca="false">G273</f>
        <v>0</v>
      </c>
      <c r="H272" s="212" t="n">
        <f aca="false">H273</f>
        <v>0</v>
      </c>
      <c r="I272" s="235" t="n">
        <f aca="false">IFERROR(H272/G272*100,0)</f>
        <v>0</v>
      </c>
    </row>
    <row r="273" s="186" customFormat="true" ht="30" hidden="false" customHeight="true" outlineLevel="0" collapsed="false">
      <c r="B273" s="213"/>
      <c r="C273" s="214"/>
      <c r="D273" s="215" t="n">
        <v>4231</v>
      </c>
      <c r="E273" s="223" t="s">
        <v>800</v>
      </c>
      <c r="F273" s="217"/>
      <c r="G273" s="217"/>
      <c r="H273" s="217"/>
      <c r="I273" s="235" t="n">
        <f aca="false">IFERROR(H273/G273*100,0)</f>
        <v>0</v>
      </c>
    </row>
    <row r="274" s="193" customFormat="true" ht="30" hidden="false" customHeight="true" outlineLevel="0" collapsed="false">
      <c r="B274" s="199" t="n">
        <v>45</v>
      </c>
      <c r="C274" s="200"/>
      <c r="D274" s="201"/>
      <c r="E274" s="234" t="s">
        <v>2160</v>
      </c>
      <c r="F274" s="203" t="n">
        <f aca="false">F275</f>
        <v>10000</v>
      </c>
      <c r="G274" s="203" t="n">
        <f aca="false">G275</f>
        <v>10000</v>
      </c>
      <c r="H274" s="203" t="n">
        <f aca="false">H275</f>
        <v>0</v>
      </c>
      <c r="I274" s="204" t="n">
        <f aca="false">IFERROR(H274/G274*100,0)</f>
        <v>0</v>
      </c>
    </row>
    <row r="275" s="207" customFormat="true" ht="30" hidden="false" customHeight="true" outlineLevel="0" collapsed="false">
      <c r="B275" s="237"/>
      <c r="C275" s="238" t="n">
        <v>451</v>
      </c>
      <c r="D275" s="239"/>
      <c r="E275" s="240" t="s">
        <v>175</v>
      </c>
      <c r="F275" s="241" t="n">
        <v>10000</v>
      </c>
      <c r="G275" s="241" t="n">
        <v>10000</v>
      </c>
      <c r="H275" s="241"/>
      <c r="I275" s="235" t="n">
        <f aca="false">IFERROR(H275/G275*100,0)</f>
        <v>0</v>
      </c>
    </row>
    <row r="276" s="225" customFormat="true" ht="14.25" hidden="false" customHeight="true" outlineLevel="0" collapsed="false">
      <c r="A276" s="225" t="s">
        <v>2141</v>
      </c>
      <c r="B276" s="187" t="s">
        <v>2154</v>
      </c>
      <c r="C276" s="187"/>
      <c r="D276" s="187"/>
      <c r="E276" s="192" t="s">
        <v>2133</v>
      </c>
      <c r="F276" s="189" t="n">
        <f aca="false">F278+F281+F293</f>
        <v>0</v>
      </c>
      <c r="G276" s="189" t="n">
        <f aca="false">G278+G281+G293</f>
        <v>0</v>
      </c>
      <c r="H276" s="189" t="n">
        <f aca="false">H278+H281+H293</f>
        <v>0</v>
      </c>
      <c r="I276" s="230" t="n">
        <f aca="false">IFERROR(H276/G276*100,0)</f>
        <v>0</v>
      </c>
    </row>
    <row r="277" s="193" customFormat="true" ht="14.25" hidden="false" customHeight="true" outlineLevel="0" collapsed="false">
      <c r="B277" s="199" t="n">
        <v>4</v>
      </c>
      <c r="C277" s="200"/>
      <c r="D277" s="201"/>
      <c r="E277" s="226" t="s">
        <v>2158</v>
      </c>
      <c r="F277" s="203" t="n">
        <f aca="false">F278+F281+F293</f>
        <v>0</v>
      </c>
      <c r="G277" s="203" t="n">
        <f aca="false">G278+G281+G293</f>
        <v>0</v>
      </c>
      <c r="H277" s="203" t="n">
        <f aca="false">H278+H281+H293</f>
        <v>0</v>
      </c>
      <c r="I277" s="204" t="n">
        <f aca="false">IFERROR(H277/G277*100,0)</f>
        <v>0</v>
      </c>
    </row>
    <row r="278" s="193" customFormat="true" ht="30" hidden="false" customHeight="true" outlineLevel="0" collapsed="false">
      <c r="B278" s="199" t="n">
        <v>41</v>
      </c>
      <c r="C278" s="200"/>
      <c r="D278" s="201"/>
      <c r="E278" s="234" t="s">
        <v>159</v>
      </c>
      <c r="F278" s="203" t="n">
        <f aca="false">F279</f>
        <v>0</v>
      </c>
      <c r="G278" s="203" t="n">
        <f aca="false">G279</f>
        <v>0</v>
      </c>
      <c r="H278" s="203" t="n">
        <f aca="false">H279</f>
        <v>0</v>
      </c>
      <c r="I278" s="204" t="n">
        <f aca="false">IFERROR(H278/G278*100,0)</f>
        <v>0</v>
      </c>
    </row>
    <row r="279" s="207" customFormat="true" ht="30" hidden="false" customHeight="true" outlineLevel="0" collapsed="false">
      <c r="B279" s="208"/>
      <c r="C279" s="209" t="n">
        <v>412</v>
      </c>
      <c r="D279" s="210"/>
      <c r="E279" s="224" t="s">
        <v>160</v>
      </c>
      <c r="F279" s="212" t="n">
        <f aca="false">F280</f>
        <v>0</v>
      </c>
      <c r="G279" s="212" t="n">
        <f aca="false">G280</f>
        <v>0</v>
      </c>
      <c r="H279" s="212" t="n">
        <f aca="false">H280</f>
        <v>0</v>
      </c>
      <c r="I279" s="235" t="n">
        <f aca="false">IFERROR(H279/G279*100,0)</f>
        <v>0</v>
      </c>
    </row>
    <row r="280" s="186" customFormat="true" ht="30" hidden="false" customHeight="true" outlineLevel="0" collapsed="false">
      <c r="B280" s="213"/>
      <c r="C280" s="236"/>
      <c r="D280" s="215" t="n">
        <v>4123</v>
      </c>
      <c r="E280" s="223" t="s">
        <v>161</v>
      </c>
      <c r="F280" s="217"/>
      <c r="G280" s="218"/>
      <c r="H280" s="218"/>
      <c r="I280" s="235" t="n">
        <f aca="false">IFERROR(H280/G280*100,0)</f>
        <v>0</v>
      </c>
    </row>
    <row r="281" s="193" customFormat="true" ht="30" hidden="false" customHeight="true" outlineLevel="0" collapsed="false">
      <c r="B281" s="199" t="n">
        <v>42</v>
      </c>
      <c r="C281" s="200"/>
      <c r="D281" s="201"/>
      <c r="E281" s="234" t="s">
        <v>162</v>
      </c>
      <c r="F281" s="203" t="n">
        <f aca="false">F282+F284+F291</f>
        <v>0</v>
      </c>
      <c r="G281" s="203" t="n">
        <f aca="false">G282+G284+G291</f>
        <v>0</v>
      </c>
      <c r="H281" s="203" t="n">
        <f aca="false">H282+H284+H291</f>
        <v>0</v>
      </c>
      <c r="I281" s="204" t="n">
        <f aca="false">IFERROR(H281/G281*100,0)</f>
        <v>0</v>
      </c>
    </row>
    <row r="282" s="207" customFormat="true" ht="30" hidden="false" customHeight="true" outlineLevel="0" collapsed="false">
      <c r="B282" s="208"/>
      <c r="C282" s="209" t="n">
        <v>421</v>
      </c>
      <c r="D282" s="210"/>
      <c r="E282" s="224" t="s">
        <v>163</v>
      </c>
      <c r="F282" s="212" t="n">
        <f aca="false">F283</f>
        <v>0</v>
      </c>
      <c r="G282" s="212" t="n">
        <f aca="false">G283</f>
        <v>0</v>
      </c>
      <c r="H282" s="212" t="n">
        <f aca="false">H283</f>
        <v>0</v>
      </c>
      <c r="I282" s="235" t="n">
        <f aca="false">IFERROR(H282/G282*100,0)</f>
        <v>0</v>
      </c>
    </row>
    <row r="283" s="186" customFormat="true" ht="30" hidden="false" customHeight="true" outlineLevel="0" collapsed="false">
      <c r="B283" s="213"/>
      <c r="C283" s="214"/>
      <c r="D283" s="215" t="n">
        <v>4214</v>
      </c>
      <c r="E283" s="223" t="s">
        <v>164</v>
      </c>
      <c r="F283" s="217"/>
      <c r="G283" s="217"/>
      <c r="H283" s="217"/>
      <c r="I283" s="235" t="n">
        <f aca="false">IFERROR(H283/G283*100,0)</f>
        <v>0</v>
      </c>
    </row>
    <row r="284" s="207" customFormat="true" ht="30" hidden="false" customHeight="true" outlineLevel="0" collapsed="false">
      <c r="B284" s="208"/>
      <c r="C284" s="209" t="n">
        <v>422</v>
      </c>
      <c r="D284" s="210"/>
      <c r="E284" s="224" t="s">
        <v>165</v>
      </c>
      <c r="F284" s="212" t="n">
        <f aca="false">F285+F286+F287+F288+F289+F290</f>
        <v>0</v>
      </c>
      <c r="G284" s="212" t="n">
        <f aca="false">G285+G286+G287+G288+G289+G290</f>
        <v>0</v>
      </c>
      <c r="H284" s="212" t="n">
        <f aca="false">H285+H286+H287+H288+H289+H290</f>
        <v>0</v>
      </c>
      <c r="I284" s="235" t="n">
        <f aca="false">IFERROR(H284/G284*100,0)</f>
        <v>0</v>
      </c>
    </row>
    <row r="285" s="186" customFormat="true" ht="30" hidden="false" customHeight="true" outlineLevel="0" collapsed="false">
      <c r="B285" s="213"/>
      <c r="C285" s="236"/>
      <c r="D285" s="215" t="n">
        <v>4221</v>
      </c>
      <c r="E285" s="223" t="s">
        <v>166</v>
      </c>
      <c r="F285" s="217"/>
      <c r="G285" s="217"/>
      <c r="H285" s="217"/>
      <c r="I285" s="235" t="n">
        <f aca="false">IFERROR(H285/G285*100,0)</f>
        <v>0</v>
      </c>
    </row>
    <row r="286" s="186" customFormat="true" ht="30" hidden="false" customHeight="true" outlineLevel="0" collapsed="false">
      <c r="B286" s="213"/>
      <c r="C286" s="236"/>
      <c r="D286" s="215" t="n">
        <v>4222</v>
      </c>
      <c r="E286" s="223" t="s">
        <v>2159</v>
      </c>
      <c r="F286" s="217"/>
      <c r="G286" s="217"/>
      <c r="H286" s="217"/>
      <c r="I286" s="235" t="n">
        <f aca="false">IFERROR(H286/G286*100,0)</f>
        <v>0</v>
      </c>
    </row>
    <row r="287" s="186" customFormat="true" ht="30" hidden="false" customHeight="true" outlineLevel="0" collapsed="false">
      <c r="B287" s="213"/>
      <c r="C287" s="236"/>
      <c r="D287" s="215" t="n">
        <v>4223</v>
      </c>
      <c r="E287" s="223" t="s">
        <v>168</v>
      </c>
      <c r="F287" s="217"/>
      <c r="G287" s="217"/>
      <c r="H287" s="217"/>
      <c r="I287" s="235" t="n">
        <f aca="false">IFERROR(H287/G287*100,0)</f>
        <v>0</v>
      </c>
    </row>
    <row r="288" s="186" customFormat="true" ht="30" hidden="false" customHeight="true" outlineLevel="0" collapsed="false">
      <c r="B288" s="213"/>
      <c r="C288" s="236"/>
      <c r="D288" s="215" t="n">
        <v>4225</v>
      </c>
      <c r="E288" s="223" t="s">
        <v>169</v>
      </c>
      <c r="F288" s="217"/>
      <c r="G288" s="217"/>
      <c r="H288" s="217"/>
      <c r="I288" s="235" t="n">
        <f aca="false">IFERROR(H288/G288*100,0)</f>
        <v>0</v>
      </c>
    </row>
    <row r="289" s="186" customFormat="true" ht="30" hidden="false" customHeight="true" outlineLevel="0" collapsed="false">
      <c r="B289" s="213"/>
      <c r="C289" s="214"/>
      <c r="D289" s="215" t="n">
        <v>4226</v>
      </c>
      <c r="E289" s="223" t="s">
        <v>170</v>
      </c>
      <c r="F289" s="217"/>
      <c r="G289" s="217"/>
      <c r="H289" s="217"/>
      <c r="I289" s="235" t="n">
        <f aca="false">IFERROR(H289/G289*100,0)</f>
        <v>0</v>
      </c>
    </row>
    <row r="290" s="186" customFormat="true" ht="30" hidden="false" customHeight="true" outlineLevel="0" collapsed="false">
      <c r="B290" s="213"/>
      <c r="C290" s="214"/>
      <c r="D290" s="215" t="n">
        <v>4227</v>
      </c>
      <c r="E290" s="223" t="s">
        <v>171</v>
      </c>
      <c r="F290" s="217"/>
      <c r="G290" s="217"/>
      <c r="H290" s="217"/>
      <c r="I290" s="235" t="n">
        <f aca="false">IFERROR(H290/G290*100,0)</f>
        <v>0</v>
      </c>
    </row>
    <row r="291" s="207" customFormat="true" ht="30" hidden="false" customHeight="true" outlineLevel="0" collapsed="false">
      <c r="B291" s="208"/>
      <c r="C291" s="209" t="n">
        <v>423</v>
      </c>
      <c r="D291" s="210"/>
      <c r="E291" s="224" t="s">
        <v>172</v>
      </c>
      <c r="F291" s="212" t="n">
        <f aca="false">F292</f>
        <v>0</v>
      </c>
      <c r="G291" s="212" t="n">
        <f aca="false">G292</f>
        <v>0</v>
      </c>
      <c r="H291" s="212" t="n">
        <f aca="false">H292</f>
        <v>0</v>
      </c>
      <c r="I291" s="235" t="n">
        <f aca="false">IFERROR(H291/G291*100,0)</f>
        <v>0</v>
      </c>
    </row>
    <row r="292" s="186" customFormat="true" ht="30" hidden="false" customHeight="true" outlineLevel="0" collapsed="false">
      <c r="B292" s="213"/>
      <c r="C292" s="214"/>
      <c r="D292" s="215" t="n">
        <v>4231</v>
      </c>
      <c r="E292" s="223" t="s">
        <v>800</v>
      </c>
      <c r="F292" s="217"/>
      <c r="G292" s="217"/>
      <c r="H292" s="217"/>
      <c r="I292" s="235" t="n">
        <f aca="false">IFERROR(H292/G292*100,0)</f>
        <v>0</v>
      </c>
    </row>
    <row r="293" s="193" customFormat="true" ht="30" hidden="false" customHeight="true" outlineLevel="0" collapsed="false">
      <c r="B293" s="199" t="n">
        <v>45</v>
      </c>
      <c r="C293" s="200"/>
      <c r="D293" s="201"/>
      <c r="E293" s="234" t="s">
        <v>2160</v>
      </c>
      <c r="F293" s="203" t="n">
        <f aca="false">F294</f>
        <v>0</v>
      </c>
      <c r="G293" s="203" t="n">
        <f aca="false">G294</f>
        <v>0</v>
      </c>
      <c r="H293" s="203" t="n">
        <f aca="false">H294</f>
        <v>0</v>
      </c>
      <c r="I293" s="204" t="n">
        <f aca="false">IFERROR(H293/G293*100,0)</f>
        <v>0</v>
      </c>
    </row>
    <row r="294" s="207" customFormat="true" ht="30" hidden="false" customHeight="true" outlineLevel="0" collapsed="false">
      <c r="B294" s="237"/>
      <c r="C294" s="238" t="n">
        <v>451</v>
      </c>
      <c r="D294" s="239"/>
      <c r="E294" s="240" t="s">
        <v>175</v>
      </c>
      <c r="F294" s="241"/>
      <c r="G294" s="241"/>
      <c r="H294" s="241"/>
      <c r="I294" s="235" t="n">
        <f aca="false">IFERROR(H294/G294*100,0)</f>
        <v>0</v>
      </c>
    </row>
    <row r="295" s="186" customFormat="true" ht="15" hidden="false" customHeight="true" outlineLevel="0" collapsed="false">
      <c r="A295" s="186" t="s">
        <v>2141</v>
      </c>
      <c r="B295" s="191" t="s">
        <v>2161</v>
      </c>
      <c r="C295" s="191"/>
      <c r="D295" s="191"/>
      <c r="E295" s="192" t="s">
        <v>2162</v>
      </c>
      <c r="F295" s="189" t="n">
        <f aca="false">F297+F300+F312</f>
        <v>0</v>
      </c>
      <c r="G295" s="189" t="n">
        <f aca="false">G297+G300+G312</f>
        <v>0</v>
      </c>
      <c r="H295" s="189" t="n">
        <f aca="false">H297+H300+H312</f>
        <v>0</v>
      </c>
      <c r="I295" s="230" t="n">
        <f aca="false">IFERROR(H295/G295*100,0)</f>
        <v>0</v>
      </c>
    </row>
    <row r="296" s="198" customFormat="true" ht="15" hidden="false" customHeight="true" outlineLevel="0" collapsed="false">
      <c r="B296" s="227" t="n">
        <v>4</v>
      </c>
      <c r="C296" s="228"/>
      <c r="D296" s="229"/>
      <c r="E296" s="226" t="s">
        <v>2158</v>
      </c>
      <c r="F296" s="203" t="n">
        <f aca="false">F297+F300+F312</f>
        <v>0</v>
      </c>
      <c r="G296" s="203" t="n">
        <f aca="false">G297+G300+G312</f>
        <v>0</v>
      </c>
      <c r="H296" s="203" t="n">
        <f aca="false">H297+H300+H312</f>
        <v>0</v>
      </c>
      <c r="I296" s="204" t="n">
        <f aca="false">IFERROR(H296/G296*100,0)</f>
        <v>0</v>
      </c>
    </row>
    <row r="297" s="193" customFormat="true" ht="30" hidden="false" customHeight="true" outlineLevel="0" collapsed="false">
      <c r="B297" s="199" t="n">
        <v>41</v>
      </c>
      <c r="C297" s="200"/>
      <c r="D297" s="201"/>
      <c r="E297" s="234" t="s">
        <v>159</v>
      </c>
      <c r="F297" s="203" t="n">
        <f aca="false">F298</f>
        <v>0</v>
      </c>
      <c r="G297" s="203" t="n">
        <f aca="false">G298</f>
        <v>0</v>
      </c>
      <c r="H297" s="203" t="n">
        <f aca="false">H298</f>
        <v>0</v>
      </c>
      <c r="I297" s="204" t="n">
        <f aca="false">IFERROR(H297/G297*100,0)</f>
        <v>0</v>
      </c>
    </row>
    <row r="298" s="207" customFormat="true" ht="30" hidden="false" customHeight="true" outlineLevel="0" collapsed="false">
      <c r="B298" s="208"/>
      <c r="C298" s="209" t="n">
        <v>412</v>
      </c>
      <c r="D298" s="210"/>
      <c r="E298" s="224" t="s">
        <v>160</v>
      </c>
      <c r="F298" s="212" t="n">
        <f aca="false">F299</f>
        <v>0</v>
      </c>
      <c r="G298" s="212" t="n">
        <f aca="false">G299</f>
        <v>0</v>
      </c>
      <c r="H298" s="212" t="n">
        <f aca="false">H299</f>
        <v>0</v>
      </c>
      <c r="I298" s="235" t="n">
        <f aca="false">IFERROR(H298/G298*100,0)</f>
        <v>0</v>
      </c>
    </row>
    <row r="299" s="186" customFormat="true" ht="30" hidden="false" customHeight="true" outlineLevel="0" collapsed="false">
      <c r="B299" s="213"/>
      <c r="C299" s="236"/>
      <c r="D299" s="215" t="n">
        <v>4123</v>
      </c>
      <c r="E299" s="223" t="s">
        <v>161</v>
      </c>
      <c r="F299" s="217"/>
      <c r="G299" s="218"/>
      <c r="H299" s="218"/>
      <c r="I299" s="235" t="n">
        <f aca="false">IFERROR(H299/G299*100,0)</f>
        <v>0</v>
      </c>
    </row>
    <row r="300" s="193" customFormat="true" ht="30" hidden="false" customHeight="true" outlineLevel="0" collapsed="false">
      <c r="B300" s="199" t="n">
        <v>42</v>
      </c>
      <c r="C300" s="200"/>
      <c r="D300" s="201"/>
      <c r="E300" s="234" t="s">
        <v>162</v>
      </c>
      <c r="F300" s="203" t="n">
        <f aca="false">F301+F303+F310</f>
        <v>0</v>
      </c>
      <c r="G300" s="203" t="n">
        <f aca="false">G301+G303+G310</f>
        <v>0</v>
      </c>
      <c r="H300" s="203" t="n">
        <f aca="false">H301+H303+H310</f>
        <v>0</v>
      </c>
      <c r="I300" s="204" t="n">
        <f aca="false">IFERROR(H300/G300*100,0)</f>
        <v>0</v>
      </c>
    </row>
    <row r="301" s="207" customFormat="true" ht="30" hidden="false" customHeight="true" outlineLevel="0" collapsed="false">
      <c r="B301" s="208"/>
      <c r="C301" s="209" t="n">
        <v>421</v>
      </c>
      <c r="D301" s="210"/>
      <c r="E301" s="224" t="s">
        <v>163</v>
      </c>
      <c r="F301" s="212" t="n">
        <f aca="false">F302</f>
        <v>0</v>
      </c>
      <c r="G301" s="212" t="n">
        <f aca="false">G302</f>
        <v>0</v>
      </c>
      <c r="H301" s="212" t="n">
        <f aca="false">H302</f>
        <v>0</v>
      </c>
      <c r="I301" s="235" t="n">
        <f aca="false">IFERROR(H301/G301*100,0)</f>
        <v>0</v>
      </c>
    </row>
    <row r="302" s="186" customFormat="true" ht="30" hidden="false" customHeight="true" outlineLevel="0" collapsed="false">
      <c r="B302" s="213"/>
      <c r="C302" s="214"/>
      <c r="D302" s="215" t="n">
        <v>4214</v>
      </c>
      <c r="E302" s="223" t="s">
        <v>164</v>
      </c>
      <c r="F302" s="217"/>
      <c r="G302" s="217"/>
      <c r="H302" s="217"/>
      <c r="I302" s="204" t="n">
        <f aca="false">IFERROR(H302/G302*100,0)</f>
        <v>0</v>
      </c>
    </row>
    <row r="303" s="207" customFormat="true" ht="30" hidden="false" customHeight="true" outlineLevel="0" collapsed="false">
      <c r="B303" s="208"/>
      <c r="C303" s="209" t="n">
        <v>422</v>
      </c>
      <c r="D303" s="210"/>
      <c r="E303" s="224" t="s">
        <v>165</v>
      </c>
      <c r="F303" s="212" t="n">
        <f aca="false">F304+F305+F306+F307+F308+F309</f>
        <v>0</v>
      </c>
      <c r="G303" s="212" t="n">
        <f aca="false">G304+G305+G306+G307+G308+G309</f>
        <v>0</v>
      </c>
      <c r="H303" s="212" t="n">
        <f aca="false">H304+H305+H306+H307+H308+H309</f>
        <v>0</v>
      </c>
      <c r="I303" s="235" t="n">
        <f aca="false">IFERROR(H303/G303*100,0)</f>
        <v>0</v>
      </c>
    </row>
    <row r="304" s="186" customFormat="true" ht="30" hidden="false" customHeight="true" outlineLevel="0" collapsed="false">
      <c r="B304" s="213"/>
      <c r="C304" s="236"/>
      <c r="D304" s="215" t="n">
        <v>4221</v>
      </c>
      <c r="E304" s="223" t="s">
        <v>166</v>
      </c>
      <c r="F304" s="217"/>
      <c r="G304" s="217"/>
      <c r="H304" s="217"/>
      <c r="I304" s="235" t="n">
        <f aca="false">IFERROR(H304/G304*100,0)</f>
        <v>0</v>
      </c>
    </row>
    <row r="305" s="186" customFormat="true" ht="30" hidden="false" customHeight="true" outlineLevel="0" collapsed="false">
      <c r="B305" s="213"/>
      <c r="C305" s="236"/>
      <c r="D305" s="215" t="n">
        <v>4222</v>
      </c>
      <c r="E305" s="223" t="s">
        <v>2159</v>
      </c>
      <c r="F305" s="217"/>
      <c r="G305" s="217"/>
      <c r="H305" s="217"/>
      <c r="I305" s="235" t="n">
        <f aca="false">IFERROR(H305/G305*100,0)</f>
        <v>0</v>
      </c>
    </row>
    <row r="306" s="186" customFormat="true" ht="30" hidden="false" customHeight="true" outlineLevel="0" collapsed="false">
      <c r="B306" s="213"/>
      <c r="C306" s="236"/>
      <c r="D306" s="215" t="n">
        <v>4223</v>
      </c>
      <c r="E306" s="223" t="s">
        <v>168</v>
      </c>
      <c r="F306" s="217"/>
      <c r="G306" s="217"/>
      <c r="H306" s="217"/>
      <c r="I306" s="235" t="n">
        <f aca="false">IFERROR(H306/G306*100,0)</f>
        <v>0</v>
      </c>
    </row>
    <row r="307" s="186" customFormat="true" ht="30" hidden="false" customHeight="true" outlineLevel="0" collapsed="false">
      <c r="B307" s="213"/>
      <c r="C307" s="236"/>
      <c r="D307" s="215" t="n">
        <v>4225</v>
      </c>
      <c r="E307" s="223" t="s">
        <v>169</v>
      </c>
      <c r="F307" s="217"/>
      <c r="G307" s="217"/>
      <c r="H307" s="217"/>
      <c r="I307" s="235" t="n">
        <f aca="false">IFERROR(H307/G307*100,0)</f>
        <v>0</v>
      </c>
    </row>
    <row r="308" s="186" customFormat="true" ht="30" hidden="false" customHeight="true" outlineLevel="0" collapsed="false">
      <c r="B308" s="213"/>
      <c r="C308" s="214"/>
      <c r="D308" s="215" t="n">
        <v>4226</v>
      </c>
      <c r="E308" s="223" t="s">
        <v>170</v>
      </c>
      <c r="F308" s="217"/>
      <c r="G308" s="217"/>
      <c r="H308" s="217"/>
      <c r="I308" s="235" t="n">
        <f aca="false">IFERROR(H308/G308*100,0)</f>
        <v>0</v>
      </c>
    </row>
    <row r="309" s="186" customFormat="true" ht="30" hidden="false" customHeight="true" outlineLevel="0" collapsed="false">
      <c r="B309" s="213"/>
      <c r="C309" s="214"/>
      <c r="D309" s="215" t="n">
        <v>4227</v>
      </c>
      <c r="E309" s="223" t="s">
        <v>171</v>
      </c>
      <c r="F309" s="217"/>
      <c r="G309" s="217"/>
      <c r="H309" s="217"/>
      <c r="I309" s="235" t="n">
        <f aca="false">IFERROR(H309/G309*100,0)</f>
        <v>0</v>
      </c>
    </row>
    <row r="310" s="207" customFormat="true" ht="30" hidden="false" customHeight="true" outlineLevel="0" collapsed="false">
      <c r="B310" s="208"/>
      <c r="C310" s="209" t="n">
        <v>423</v>
      </c>
      <c r="D310" s="210"/>
      <c r="E310" s="224" t="s">
        <v>172</v>
      </c>
      <c r="F310" s="212" t="n">
        <f aca="false">F311</f>
        <v>0</v>
      </c>
      <c r="G310" s="212" t="n">
        <f aca="false">G311</f>
        <v>0</v>
      </c>
      <c r="H310" s="212" t="n">
        <f aca="false">H311</f>
        <v>0</v>
      </c>
      <c r="I310" s="235" t="n">
        <f aca="false">IFERROR(H310/G310*100,0)</f>
        <v>0</v>
      </c>
    </row>
    <row r="311" s="186" customFormat="true" ht="30" hidden="false" customHeight="true" outlineLevel="0" collapsed="false">
      <c r="B311" s="213"/>
      <c r="C311" s="214"/>
      <c r="D311" s="215" t="n">
        <v>4231</v>
      </c>
      <c r="E311" s="223" t="s">
        <v>800</v>
      </c>
      <c r="F311" s="217"/>
      <c r="G311" s="217"/>
      <c r="H311" s="217"/>
      <c r="I311" s="235" t="n">
        <f aca="false">IFERROR(H311/G311*100,0)</f>
        <v>0</v>
      </c>
    </row>
    <row r="312" s="193" customFormat="true" ht="30" hidden="false" customHeight="true" outlineLevel="0" collapsed="false">
      <c r="B312" s="199" t="n">
        <v>45</v>
      </c>
      <c r="C312" s="200"/>
      <c r="D312" s="201"/>
      <c r="E312" s="234" t="s">
        <v>2160</v>
      </c>
      <c r="F312" s="203" t="n">
        <f aca="false">F313</f>
        <v>0</v>
      </c>
      <c r="G312" s="203" t="n">
        <f aca="false">G313</f>
        <v>0</v>
      </c>
      <c r="H312" s="203" t="n">
        <f aca="false">H313</f>
        <v>0</v>
      </c>
      <c r="I312" s="204" t="n">
        <f aca="false">IFERROR(H312/G312*100,0)</f>
        <v>0</v>
      </c>
    </row>
    <row r="313" s="207" customFormat="true" ht="30" hidden="false" customHeight="true" outlineLevel="0" collapsed="false">
      <c r="B313" s="237"/>
      <c r="C313" s="238" t="n">
        <v>451</v>
      </c>
      <c r="D313" s="239"/>
      <c r="E313" s="240" t="s">
        <v>175</v>
      </c>
      <c r="F313" s="241"/>
      <c r="G313" s="241"/>
      <c r="H313" s="241"/>
      <c r="I313" s="235" t="n">
        <f aca="false">IFERROR(H313/G313*100,0)</f>
        <v>0</v>
      </c>
    </row>
    <row r="314" s="186" customFormat="true" ht="15.75" hidden="false" customHeight="true" outlineLevel="0" collapsed="false">
      <c r="A314" s="186" t="s">
        <v>2141</v>
      </c>
      <c r="B314" s="191" t="s">
        <v>2109</v>
      </c>
      <c r="C314" s="191"/>
      <c r="D314" s="191"/>
      <c r="E314" s="192" t="s">
        <v>2135</v>
      </c>
      <c r="F314" s="189" t="n">
        <f aca="false">F316+F319+F331</f>
        <v>0</v>
      </c>
      <c r="G314" s="189" t="n">
        <f aca="false">G316+G319+G331</f>
        <v>0</v>
      </c>
      <c r="H314" s="189" t="n">
        <f aca="false">H316+H319+H331</f>
        <v>0</v>
      </c>
      <c r="I314" s="230" t="n">
        <f aca="false">IFERROR(H314/G314*100,0)</f>
        <v>0</v>
      </c>
    </row>
    <row r="315" s="198" customFormat="true" ht="15.75" hidden="false" customHeight="true" outlineLevel="0" collapsed="false">
      <c r="B315" s="227" t="n">
        <v>4</v>
      </c>
      <c r="C315" s="228"/>
      <c r="D315" s="229"/>
      <c r="E315" s="226" t="s">
        <v>2158</v>
      </c>
      <c r="F315" s="203" t="n">
        <f aca="false">F316+F319+F331</f>
        <v>0</v>
      </c>
      <c r="G315" s="203" t="n">
        <f aca="false">G316+G319+G331</f>
        <v>0</v>
      </c>
      <c r="H315" s="203" t="n">
        <f aca="false">H316+H319+H331</f>
        <v>0</v>
      </c>
      <c r="I315" s="204" t="n">
        <f aca="false">IFERROR(H315/G315*100,0)</f>
        <v>0</v>
      </c>
    </row>
    <row r="316" s="193" customFormat="true" ht="30" hidden="false" customHeight="true" outlineLevel="0" collapsed="false">
      <c r="B316" s="199" t="n">
        <v>41</v>
      </c>
      <c r="C316" s="200"/>
      <c r="D316" s="201"/>
      <c r="E316" s="234" t="s">
        <v>159</v>
      </c>
      <c r="F316" s="203" t="n">
        <f aca="false">F317</f>
        <v>0</v>
      </c>
      <c r="G316" s="203" t="n">
        <f aca="false">G317</f>
        <v>0</v>
      </c>
      <c r="H316" s="203" t="n">
        <f aca="false">H317</f>
        <v>0</v>
      </c>
      <c r="I316" s="204" t="n">
        <f aca="false">IFERROR(H316/G316*100,0)</f>
        <v>0</v>
      </c>
    </row>
    <row r="317" s="207" customFormat="true" ht="30" hidden="false" customHeight="true" outlineLevel="0" collapsed="false">
      <c r="B317" s="208"/>
      <c r="C317" s="209" t="n">
        <v>412</v>
      </c>
      <c r="D317" s="210"/>
      <c r="E317" s="224" t="s">
        <v>160</v>
      </c>
      <c r="F317" s="212" t="n">
        <f aca="false">F318</f>
        <v>0</v>
      </c>
      <c r="G317" s="212" t="n">
        <f aca="false">G318</f>
        <v>0</v>
      </c>
      <c r="H317" s="212" t="n">
        <f aca="false">H318</f>
        <v>0</v>
      </c>
      <c r="I317" s="235" t="n">
        <f aca="false">IFERROR(H317/G317*100,0)</f>
        <v>0</v>
      </c>
    </row>
    <row r="318" s="186" customFormat="true" ht="30" hidden="false" customHeight="true" outlineLevel="0" collapsed="false">
      <c r="B318" s="213"/>
      <c r="C318" s="236"/>
      <c r="D318" s="215" t="n">
        <v>4123</v>
      </c>
      <c r="E318" s="223" t="s">
        <v>161</v>
      </c>
      <c r="F318" s="217"/>
      <c r="G318" s="218"/>
      <c r="H318" s="218"/>
      <c r="I318" s="235" t="n">
        <f aca="false">IFERROR(H318/G318*100,0)</f>
        <v>0</v>
      </c>
    </row>
    <row r="319" s="193" customFormat="true" ht="30" hidden="false" customHeight="true" outlineLevel="0" collapsed="false">
      <c r="B319" s="199" t="n">
        <v>42</v>
      </c>
      <c r="C319" s="200"/>
      <c r="D319" s="201"/>
      <c r="E319" s="234" t="s">
        <v>162</v>
      </c>
      <c r="F319" s="203" t="n">
        <f aca="false">F320+F322+F329</f>
        <v>0</v>
      </c>
      <c r="G319" s="203" t="n">
        <f aca="false">G320+G322+G329</f>
        <v>0</v>
      </c>
      <c r="H319" s="203" t="n">
        <f aca="false">H320+H322+H329</f>
        <v>0</v>
      </c>
      <c r="I319" s="204" t="n">
        <f aca="false">IFERROR(H319/G319*100,0)</f>
        <v>0</v>
      </c>
    </row>
    <row r="320" s="207" customFormat="true" ht="30" hidden="false" customHeight="true" outlineLevel="0" collapsed="false">
      <c r="B320" s="208"/>
      <c r="C320" s="209" t="n">
        <v>421</v>
      </c>
      <c r="D320" s="210"/>
      <c r="E320" s="224" t="s">
        <v>163</v>
      </c>
      <c r="F320" s="212" t="n">
        <f aca="false">F321</f>
        <v>0</v>
      </c>
      <c r="G320" s="212" t="n">
        <f aca="false">G321</f>
        <v>0</v>
      </c>
      <c r="H320" s="212" t="n">
        <f aca="false">H321</f>
        <v>0</v>
      </c>
      <c r="I320" s="235" t="n">
        <f aca="false">IFERROR(H320/G320*100,0)</f>
        <v>0</v>
      </c>
    </row>
    <row r="321" s="186" customFormat="true" ht="30" hidden="false" customHeight="true" outlineLevel="0" collapsed="false">
      <c r="B321" s="213"/>
      <c r="C321" s="214"/>
      <c r="D321" s="215" t="n">
        <v>4214</v>
      </c>
      <c r="E321" s="223" t="s">
        <v>164</v>
      </c>
      <c r="F321" s="217"/>
      <c r="G321" s="217"/>
      <c r="H321" s="217"/>
      <c r="I321" s="235" t="n">
        <f aca="false">IFERROR(H321/G321*100,0)</f>
        <v>0</v>
      </c>
    </row>
    <row r="322" s="207" customFormat="true" ht="30" hidden="false" customHeight="true" outlineLevel="0" collapsed="false">
      <c r="B322" s="208"/>
      <c r="C322" s="209" t="n">
        <v>422</v>
      </c>
      <c r="D322" s="210"/>
      <c r="E322" s="224" t="s">
        <v>165</v>
      </c>
      <c r="F322" s="212" t="n">
        <f aca="false">F323+F324+F325+F326+F327+F328</f>
        <v>0</v>
      </c>
      <c r="G322" s="212" t="n">
        <f aca="false">G323+G324+G325+G326+G327+G328</f>
        <v>0</v>
      </c>
      <c r="H322" s="212" t="n">
        <f aca="false">H323+H324+H325+H326+H327+H328</f>
        <v>0</v>
      </c>
      <c r="I322" s="235" t="n">
        <f aca="false">IFERROR(H322/G322*100,0)</f>
        <v>0</v>
      </c>
    </row>
    <row r="323" s="186" customFormat="true" ht="30" hidden="false" customHeight="true" outlineLevel="0" collapsed="false">
      <c r="B323" s="213"/>
      <c r="C323" s="236"/>
      <c r="D323" s="215" t="n">
        <v>4221</v>
      </c>
      <c r="E323" s="223" t="s">
        <v>166</v>
      </c>
      <c r="F323" s="217"/>
      <c r="G323" s="217"/>
      <c r="H323" s="217"/>
      <c r="I323" s="235" t="n">
        <f aca="false">IFERROR(H323/G323*100,0)</f>
        <v>0</v>
      </c>
    </row>
    <row r="324" s="186" customFormat="true" ht="30" hidden="false" customHeight="true" outlineLevel="0" collapsed="false">
      <c r="B324" s="213"/>
      <c r="C324" s="236"/>
      <c r="D324" s="215" t="n">
        <v>4222</v>
      </c>
      <c r="E324" s="223" t="s">
        <v>2159</v>
      </c>
      <c r="F324" s="217"/>
      <c r="G324" s="217"/>
      <c r="H324" s="217"/>
      <c r="I324" s="235" t="n">
        <f aca="false">IFERROR(H324/G324*100,0)</f>
        <v>0</v>
      </c>
    </row>
    <row r="325" s="186" customFormat="true" ht="30" hidden="false" customHeight="true" outlineLevel="0" collapsed="false">
      <c r="B325" s="213"/>
      <c r="C325" s="236"/>
      <c r="D325" s="215" t="n">
        <v>4223</v>
      </c>
      <c r="E325" s="223" t="s">
        <v>168</v>
      </c>
      <c r="F325" s="217"/>
      <c r="G325" s="217"/>
      <c r="H325" s="217"/>
      <c r="I325" s="235" t="n">
        <f aca="false">IFERROR(H325/G325*100,0)</f>
        <v>0</v>
      </c>
    </row>
    <row r="326" s="186" customFormat="true" ht="30" hidden="false" customHeight="true" outlineLevel="0" collapsed="false">
      <c r="B326" s="213"/>
      <c r="C326" s="236"/>
      <c r="D326" s="215" t="n">
        <v>4225</v>
      </c>
      <c r="E326" s="223" t="s">
        <v>169</v>
      </c>
      <c r="F326" s="217"/>
      <c r="G326" s="217"/>
      <c r="H326" s="217"/>
      <c r="I326" s="235" t="n">
        <f aca="false">IFERROR(H326/G326*100,0)</f>
        <v>0</v>
      </c>
    </row>
    <row r="327" s="186" customFormat="true" ht="30" hidden="false" customHeight="true" outlineLevel="0" collapsed="false">
      <c r="B327" s="213"/>
      <c r="C327" s="214"/>
      <c r="D327" s="215" t="n">
        <v>4226</v>
      </c>
      <c r="E327" s="223" t="s">
        <v>170</v>
      </c>
      <c r="F327" s="217"/>
      <c r="G327" s="217"/>
      <c r="H327" s="217"/>
      <c r="I327" s="235" t="n">
        <f aca="false">IFERROR(H327/G327*100,0)</f>
        <v>0</v>
      </c>
    </row>
    <row r="328" s="186" customFormat="true" ht="30" hidden="false" customHeight="true" outlineLevel="0" collapsed="false">
      <c r="B328" s="213"/>
      <c r="C328" s="214"/>
      <c r="D328" s="215" t="n">
        <v>4227</v>
      </c>
      <c r="E328" s="223" t="s">
        <v>171</v>
      </c>
      <c r="F328" s="217"/>
      <c r="G328" s="217"/>
      <c r="H328" s="217"/>
      <c r="I328" s="235" t="n">
        <f aca="false">IFERROR(H328/G328*100,0)</f>
        <v>0</v>
      </c>
    </row>
    <row r="329" s="207" customFormat="true" ht="30" hidden="false" customHeight="true" outlineLevel="0" collapsed="false">
      <c r="B329" s="208"/>
      <c r="C329" s="209" t="n">
        <v>423</v>
      </c>
      <c r="D329" s="210"/>
      <c r="E329" s="224" t="s">
        <v>172</v>
      </c>
      <c r="F329" s="212" t="n">
        <f aca="false">F330</f>
        <v>0</v>
      </c>
      <c r="G329" s="212" t="n">
        <f aca="false">G330</f>
        <v>0</v>
      </c>
      <c r="H329" s="212" t="n">
        <f aca="false">H330</f>
        <v>0</v>
      </c>
      <c r="I329" s="235" t="n">
        <f aca="false">IFERROR(H329/G329*100,0)</f>
        <v>0</v>
      </c>
    </row>
    <row r="330" s="186" customFormat="true" ht="30" hidden="false" customHeight="true" outlineLevel="0" collapsed="false">
      <c r="B330" s="213"/>
      <c r="C330" s="214"/>
      <c r="D330" s="215" t="n">
        <v>4231</v>
      </c>
      <c r="E330" s="223" t="s">
        <v>800</v>
      </c>
      <c r="F330" s="217"/>
      <c r="G330" s="217"/>
      <c r="H330" s="217"/>
      <c r="I330" s="235" t="n">
        <f aca="false">IFERROR(H330/G330*100,0)</f>
        <v>0</v>
      </c>
    </row>
    <row r="331" s="193" customFormat="true" ht="30" hidden="false" customHeight="true" outlineLevel="0" collapsed="false">
      <c r="B331" s="199" t="n">
        <v>45</v>
      </c>
      <c r="C331" s="200"/>
      <c r="D331" s="201"/>
      <c r="E331" s="234" t="s">
        <v>2160</v>
      </c>
      <c r="F331" s="203" t="n">
        <f aca="false">F332</f>
        <v>0</v>
      </c>
      <c r="G331" s="203" t="n">
        <f aca="false">G332</f>
        <v>0</v>
      </c>
      <c r="H331" s="203" t="n">
        <f aca="false">H332</f>
        <v>0</v>
      </c>
      <c r="I331" s="204" t="n">
        <f aca="false">IFERROR(H331/G331*100,0)</f>
        <v>0</v>
      </c>
    </row>
    <row r="332" s="207" customFormat="true" ht="30" hidden="false" customHeight="true" outlineLevel="0" collapsed="false">
      <c r="B332" s="237"/>
      <c r="C332" s="238" t="n">
        <v>451</v>
      </c>
      <c r="D332" s="239"/>
      <c r="E332" s="240" t="s">
        <v>175</v>
      </c>
      <c r="F332" s="241"/>
      <c r="G332" s="241"/>
      <c r="H332" s="241"/>
      <c r="I332" s="235" t="n">
        <f aca="false">IFERROR(H332/G332*100,0)</f>
        <v>0</v>
      </c>
    </row>
    <row r="333" s="186" customFormat="true" ht="15.75" hidden="false" customHeight="true" outlineLevel="0" collapsed="false">
      <c r="A333" s="186" t="s">
        <v>2141</v>
      </c>
      <c r="B333" s="191" t="s">
        <v>2110</v>
      </c>
      <c r="C333" s="191"/>
      <c r="D333" s="191"/>
      <c r="E333" s="192" t="s">
        <v>2136</v>
      </c>
      <c r="F333" s="189" t="n">
        <f aca="false">F335+F338+F350</f>
        <v>0</v>
      </c>
      <c r="G333" s="189" t="n">
        <f aca="false">G335+G338+G350</f>
        <v>0</v>
      </c>
      <c r="H333" s="189" t="n">
        <f aca="false">H335+H338+H350</f>
        <v>0</v>
      </c>
      <c r="I333" s="230" t="n">
        <f aca="false">IFERROR(H333/G333*100,0)</f>
        <v>0</v>
      </c>
    </row>
    <row r="334" s="198" customFormat="true" ht="15.75" hidden="false" customHeight="true" outlineLevel="0" collapsed="false">
      <c r="B334" s="227" t="n">
        <v>4</v>
      </c>
      <c r="C334" s="228"/>
      <c r="D334" s="229"/>
      <c r="E334" s="226" t="s">
        <v>2158</v>
      </c>
      <c r="F334" s="203" t="n">
        <f aca="false">F335+F338+F350</f>
        <v>0</v>
      </c>
      <c r="G334" s="203" t="n">
        <f aca="false">G335+G338+G350</f>
        <v>0</v>
      </c>
      <c r="H334" s="203" t="n">
        <f aca="false">H335+H338+H350</f>
        <v>0</v>
      </c>
      <c r="I334" s="204" t="n">
        <f aca="false">IFERROR(H334/G334*100,0)</f>
        <v>0</v>
      </c>
    </row>
    <row r="335" s="193" customFormat="true" ht="30" hidden="false" customHeight="true" outlineLevel="0" collapsed="false">
      <c r="B335" s="199" t="n">
        <v>41</v>
      </c>
      <c r="C335" s="200"/>
      <c r="D335" s="201"/>
      <c r="E335" s="234" t="s">
        <v>159</v>
      </c>
      <c r="F335" s="203" t="n">
        <f aca="false">F336</f>
        <v>0</v>
      </c>
      <c r="G335" s="203" t="n">
        <f aca="false">G336</f>
        <v>0</v>
      </c>
      <c r="H335" s="203" t="n">
        <f aca="false">H336</f>
        <v>0</v>
      </c>
      <c r="I335" s="204" t="n">
        <f aca="false">IFERROR(H335/G335*100,0)</f>
        <v>0</v>
      </c>
    </row>
    <row r="336" s="207" customFormat="true" ht="30" hidden="false" customHeight="true" outlineLevel="0" collapsed="false">
      <c r="B336" s="208"/>
      <c r="C336" s="209" t="n">
        <v>412</v>
      </c>
      <c r="D336" s="210"/>
      <c r="E336" s="224" t="s">
        <v>160</v>
      </c>
      <c r="F336" s="212" t="n">
        <f aca="false">F337</f>
        <v>0</v>
      </c>
      <c r="G336" s="212" t="n">
        <f aca="false">G337</f>
        <v>0</v>
      </c>
      <c r="H336" s="212" t="n">
        <f aca="false">H337</f>
        <v>0</v>
      </c>
      <c r="I336" s="235" t="n">
        <f aca="false">IFERROR(H336/G336*100,0)</f>
        <v>0</v>
      </c>
    </row>
    <row r="337" s="186" customFormat="true" ht="30" hidden="false" customHeight="true" outlineLevel="0" collapsed="false">
      <c r="B337" s="213"/>
      <c r="C337" s="236"/>
      <c r="D337" s="215" t="n">
        <v>4123</v>
      </c>
      <c r="E337" s="223" t="s">
        <v>161</v>
      </c>
      <c r="F337" s="217"/>
      <c r="G337" s="218"/>
      <c r="H337" s="218"/>
      <c r="I337" s="235" t="n">
        <f aca="false">IFERROR(H337/G337*100,0)</f>
        <v>0</v>
      </c>
    </row>
    <row r="338" s="193" customFormat="true" ht="30" hidden="false" customHeight="true" outlineLevel="0" collapsed="false">
      <c r="B338" s="199" t="n">
        <v>42</v>
      </c>
      <c r="C338" s="200"/>
      <c r="D338" s="201"/>
      <c r="E338" s="234" t="s">
        <v>162</v>
      </c>
      <c r="F338" s="203" t="n">
        <f aca="false">F339+F341+F348</f>
        <v>0</v>
      </c>
      <c r="G338" s="203" t="n">
        <f aca="false">G339+G341+G348</f>
        <v>0</v>
      </c>
      <c r="H338" s="203" t="n">
        <f aca="false">H339+H341+H348</f>
        <v>0</v>
      </c>
      <c r="I338" s="204" t="n">
        <f aca="false">IFERROR(H338/G338*100,0)</f>
        <v>0</v>
      </c>
    </row>
    <row r="339" s="207" customFormat="true" ht="30" hidden="false" customHeight="true" outlineLevel="0" collapsed="false">
      <c r="B339" s="208"/>
      <c r="C339" s="209" t="n">
        <v>421</v>
      </c>
      <c r="D339" s="210"/>
      <c r="E339" s="224" t="s">
        <v>163</v>
      </c>
      <c r="F339" s="212" t="n">
        <f aca="false">F340</f>
        <v>0</v>
      </c>
      <c r="G339" s="212" t="n">
        <f aca="false">G340</f>
        <v>0</v>
      </c>
      <c r="H339" s="212" t="n">
        <f aca="false">H340</f>
        <v>0</v>
      </c>
      <c r="I339" s="235" t="n">
        <f aca="false">IFERROR(H339/G339*100,0)</f>
        <v>0</v>
      </c>
    </row>
    <row r="340" s="186" customFormat="true" ht="30" hidden="false" customHeight="true" outlineLevel="0" collapsed="false">
      <c r="B340" s="213"/>
      <c r="C340" s="214"/>
      <c r="D340" s="215" t="n">
        <v>4214</v>
      </c>
      <c r="E340" s="223" t="s">
        <v>164</v>
      </c>
      <c r="F340" s="217"/>
      <c r="G340" s="217"/>
      <c r="H340" s="217"/>
      <c r="I340" s="235" t="n">
        <f aca="false">IFERROR(H340/G340*100,0)</f>
        <v>0</v>
      </c>
    </row>
    <row r="341" s="207" customFormat="true" ht="30" hidden="false" customHeight="true" outlineLevel="0" collapsed="false">
      <c r="B341" s="208"/>
      <c r="C341" s="209" t="n">
        <v>422</v>
      </c>
      <c r="D341" s="210"/>
      <c r="E341" s="224" t="s">
        <v>165</v>
      </c>
      <c r="F341" s="212" t="n">
        <f aca="false">F342+F343+F344+F345+F346+F347</f>
        <v>0</v>
      </c>
      <c r="G341" s="212" t="n">
        <f aca="false">G342+G343+G344+G345+G346+G347</f>
        <v>0</v>
      </c>
      <c r="H341" s="212" t="n">
        <f aca="false">H342+H343+H344+H345+H346+H347</f>
        <v>0</v>
      </c>
      <c r="I341" s="235" t="n">
        <f aca="false">IFERROR(H341/G341*100,0)</f>
        <v>0</v>
      </c>
    </row>
    <row r="342" s="186" customFormat="true" ht="30" hidden="false" customHeight="true" outlineLevel="0" collapsed="false">
      <c r="B342" s="213"/>
      <c r="C342" s="236"/>
      <c r="D342" s="215" t="n">
        <v>4221</v>
      </c>
      <c r="E342" s="223" t="s">
        <v>166</v>
      </c>
      <c r="F342" s="217"/>
      <c r="G342" s="217"/>
      <c r="H342" s="217"/>
      <c r="I342" s="235" t="n">
        <f aca="false">IFERROR(H342/G342*100,0)</f>
        <v>0</v>
      </c>
    </row>
    <row r="343" s="186" customFormat="true" ht="30" hidden="false" customHeight="true" outlineLevel="0" collapsed="false">
      <c r="B343" s="213"/>
      <c r="C343" s="236"/>
      <c r="D343" s="215" t="n">
        <v>4222</v>
      </c>
      <c r="E343" s="223" t="s">
        <v>2159</v>
      </c>
      <c r="F343" s="217"/>
      <c r="G343" s="217"/>
      <c r="H343" s="217"/>
      <c r="I343" s="235" t="n">
        <f aca="false">IFERROR(H343/G343*100,0)</f>
        <v>0</v>
      </c>
    </row>
    <row r="344" s="186" customFormat="true" ht="30" hidden="false" customHeight="true" outlineLevel="0" collapsed="false">
      <c r="B344" s="213"/>
      <c r="C344" s="236"/>
      <c r="D344" s="215" t="n">
        <v>4223</v>
      </c>
      <c r="E344" s="223" t="s">
        <v>168</v>
      </c>
      <c r="F344" s="217"/>
      <c r="G344" s="217"/>
      <c r="H344" s="217"/>
      <c r="I344" s="235" t="n">
        <f aca="false">IFERROR(H344/G344*100,0)</f>
        <v>0</v>
      </c>
    </row>
    <row r="345" s="186" customFormat="true" ht="30" hidden="false" customHeight="true" outlineLevel="0" collapsed="false">
      <c r="B345" s="213"/>
      <c r="C345" s="236"/>
      <c r="D345" s="215" t="n">
        <v>4225</v>
      </c>
      <c r="E345" s="223" t="s">
        <v>169</v>
      </c>
      <c r="F345" s="217"/>
      <c r="G345" s="217"/>
      <c r="H345" s="217"/>
      <c r="I345" s="235" t="n">
        <f aca="false">IFERROR(H345/G345*100,0)</f>
        <v>0</v>
      </c>
    </row>
    <row r="346" s="186" customFormat="true" ht="30" hidden="false" customHeight="true" outlineLevel="0" collapsed="false">
      <c r="B346" s="213"/>
      <c r="C346" s="214"/>
      <c r="D346" s="215" t="n">
        <v>4226</v>
      </c>
      <c r="E346" s="223" t="s">
        <v>170</v>
      </c>
      <c r="F346" s="217"/>
      <c r="G346" s="217"/>
      <c r="H346" s="217"/>
      <c r="I346" s="235" t="n">
        <f aca="false">IFERROR(H346/G346*100,0)</f>
        <v>0</v>
      </c>
    </row>
    <row r="347" s="186" customFormat="true" ht="30" hidden="false" customHeight="true" outlineLevel="0" collapsed="false">
      <c r="B347" s="213"/>
      <c r="C347" s="214"/>
      <c r="D347" s="215" t="n">
        <v>4227</v>
      </c>
      <c r="E347" s="223" t="s">
        <v>171</v>
      </c>
      <c r="F347" s="217"/>
      <c r="G347" s="217"/>
      <c r="H347" s="217"/>
      <c r="I347" s="235" t="n">
        <f aca="false">IFERROR(H347/G347*100,0)</f>
        <v>0</v>
      </c>
    </row>
    <row r="348" s="207" customFormat="true" ht="30" hidden="false" customHeight="true" outlineLevel="0" collapsed="false">
      <c r="B348" s="208"/>
      <c r="C348" s="209" t="n">
        <v>423</v>
      </c>
      <c r="D348" s="210"/>
      <c r="E348" s="224" t="s">
        <v>172</v>
      </c>
      <c r="F348" s="212" t="n">
        <f aca="false">F349</f>
        <v>0</v>
      </c>
      <c r="G348" s="212" t="n">
        <f aca="false">G349</f>
        <v>0</v>
      </c>
      <c r="H348" s="212" t="n">
        <f aca="false">H349</f>
        <v>0</v>
      </c>
      <c r="I348" s="235" t="n">
        <f aca="false">IFERROR(H348/G348*100,0)</f>
        <v>0</v>
      </c>
    </row>
    <row r="349" s="186" customFormat="true" ht="30" hidden="false" customHeight="true" outlineLevel="0" collapsed="false">
      <c r="B349" s="213"/>
      <c r="C349" s="214"/>
      <c r="D349" s="215" t="n">
        <v>4231</v>
      </c>
      <c r="E349" s="223" t="s">
        <v>800</v>
      </c>
      <c r="F349" s="217"/>
      <c r="G349" s="217"/>
      <c r="H349" s="217"/>
      <c r="I349" s="235" t="n">
        <f aca="false">IFERROR(H349/G349*100,0)</f>
        <v>0</v>
      </c>
    </row>
    <row r="350" s="193" customFormat="true" ht="30" hidden="false" customHeight="true" outlineLevel="0" collapsed="false">
      <c r="B350" s="199" t="n">
        <v>45</v>
      </c>
      <c r="C350" s="200"/>
      <c r="D350" s="201"/>
      <c r="E350" s="234" t="s">
        <v>2160</v>
      </c>
      <c r="F350" s="203" t="n">
        <f aca="false">F351</f>
        <v>0</v>
      </c>
      <c r="G350" s="203" t="n">
        <f aca="false">G351</f>
        <v>0</v>
      </c>
      <c r="H350" s="203" t="n">
        <f aca="false">H351</f>
        <v>0</v>
      </c>
      <c r="I350" s="204" t="n">
        <f aca="false">IFERROR(H350/G350*100,0)</f>
        <v>0</v>
      </c>
    </row>
    <row r="351" s="207" customFormat="true" ht="30" hidden="false" customHeight="true" outlineLevel="0" collapsed="false">
      <c r="B351" s="237"/>
      <c r="C351" s="238" t="n">
        <v>451</v>
      </c>
      <c r="D351" s="239"/>
      <c r="E351" s="240" t="s">
        <v>175</v>
      </c>
      <c r="F351" s="241"/>
      <c r="G351" s="241"/>
      <c r="H351" s="241"/>
      <c r="I351" s="235" t="n">
        <f aca="false">IFERROR(H351/G351*100,0)</f>
        <v>0</v>
      </c>
    </row>
    <row r="352" s="207" customFormat="true" ht="30" hidden="false" customHeight="true" outlineLevel="0" collapsed="false">
      <c r="B352" s="208"/>
      <c r="C352" s="209"/>
      <c r="D352" s="210"/>
      <c r="E352" s="220"/>
      <c r="F352" s="212"/>
      <c r="G352" s="242"/>
      <c r="H352" s="242"/>
      <c r="I352" s="243"/>
    </row>
  </sheetData>
  <mergeCells count="29">
    <mergeCell ref="B2:I2"/>
    <mergeCell ref="B4:I4"/>
    <mergeCell ref="B6:E6"/>
    <mergeCell ref="B7:E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8:D18"/>
    <mergeCell ref="B64:D64"/>
    <mergeCell ref="B65:D65"/>
    <mergeCell ref="B66:D66"/>
    <mergeCell ref="B112:D112"/>
    <mergeCell ref="B114:D114"/>
    <mergeCell ref="B160:D160"/>
    <mergeCell ref="B162:D162"/>
    <mergeCell ref="B208:D208"/>
    <mergeCell ref="B210:D210"/>
    <mergeCell ref="B256:D256"/>
    <mergeCell ref="B257:D257"/>
    <mergeCell ref="B276:D276"/>
    <mergeCell ref="B295:D295"/>
    <mergeCell ref="B314:D314"/>
    <mergeCell ref="B333:D33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false"/>
  </sheetPr>
  <dimension ref="A2:I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0" activeCellId="0" sqref="G20"/>
    </sheetView>
  </sheetViews>
  <sheetFormatPr defaultColWidth="8.54296875" defaultRowHeight="14.25" zeroHeight="false" outlineLevelRow="0" outlineLevelCol="0"/>
  <sheetData>
    <row r="2" customFormat="false" ht="14.25" hidden="false" customHeight="false" outlineLevel="0" collapsed="false">
      <c r="A2" s="0" t="s">
        <v>2163</v>
      </c>
      <c r="B2" s="244" t="s">
        <v>2164</v>
      </c>
    </row>
    <row r="3" customFormat="false" ht="14.25" hidden="false" customHeight="false" outlineLevel="0" collapsed="false">
      <c r="A3" s="0" t="s">
        <v>2165</v>
      </c>
    </row>
    <row r="4" customFormat="false" ht="14.25" hidden="false" customHeight="false" outlineLevel="0" collapsed="false">
      <c r="A4" s="0" t="s">
        <v>2166</v>
      </c>
    </row>
    <row r="5" customFormat="false" ht="14.25" hidden="false" customHeight="false" outlineLevel="0" collapsed="false">
      <c r="A5" s="0" t="s">
        <v>2167</v>
      </c>
    </row>
    <row r="6" customFormat="false" ht="14.25" hidden="false" customHeight="false" outlineLevel="0" collapsed="false">
      <c r="A6" s="0" t="s">
        <v>2168</v>
      </c>
    </row>
    <row r="7" customFormat="false" ht="14.25" hidden="false" customHeight="false" outlineLevel="0" collapsed="false">
      <c r="A7" s="0" t="s">
        <v>2169</v>
      </c>
    </row>
    <row r="11" customFormat="false" ht="14.25" hidden="false" customHeight="false" outlineLevel="0" collapsed="false">
      <c r="A11" s="0" t="s">
        <v>2170</v>
      </c>
    </row>
    <row r="12" customFormat="false" ht="14.25" hidden="false" customHeight="false" outlineLevel="0" collapsed="false">
      <c r="A12" s="10" t="s">
        <v>25</v>
      </c>
    </row>
    <row r="14" customFormat="false" ht="78" hidden="false" customHeight="true" outlineLevel="0" collapsed="false">
      <c r="A14" s="245" t="s">
        <v>2171</v>
      </c>
      <c r="B14" s="245"/>
      <c r="C14" s="245"/>
      <c r="D14" s="245"/>
      <c r="E14" s="245"/>
      <c r="F14" s="245"/>
      <c r="G14" s="245"/>
      <c r="H14" s="245"/>
      <c r="I14" s="245"/>
    </row>
  </sheetData>
  <mergeCells count="1">
    <mergeCell ref="A14:I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4" activeCellId="0" sqref="I34"/>
    </sheetView>
  </sheetViews>
  <sheetFormatPr defaultColWidth="8.54296875" defaultRowHeight="14.25" zeroHeight="false" outlineLevelRow="0" outlineLevelCol="0"/>
  <cols>
    <col collapsed="false" customWidth="true" hidden="false" outlineLevel="0" max="9" min="9" style="0" width="9.11"/>
  </cols>
  <sheetData>
    <row r="1" customFormat="false" ht="15.75" hidden="false" customHeight="false" outlineLevel="0" collapsed="false">
      <c r="A1" s="1" t="s">
        <v>0</v>
      </c>
    </row>
    <row r="2" customFormat="false" ht="15.75" hidden="false" customHeight="false" outlineLevel="0" collapsed="false">
      <c r="A2" s="1" t="s">
        <v>1</v>
      </c>
    </row>
    <row r="3" customFormat="false" ht="15.75" hidden="false" customHeight="false" outlineLevel="0" collapsed="false">
      <c r="A3" s="1" t="s">
        <v>2</v>
      </c>
    </row>
    <row r="4" customFormat="false" ht="15" hidden="false" customHeight="false" outlineLevel="0" collapsed="false">
      <c r="A4" s="2" t="s">
        <v>3</v>
      </c>
    </row>
    <row r="5" customFormat="false" ht="15" hidden="false" customHeight="false" outlineLevel="0" collapsed="false">
      <c r="A5" s="2" t="s">
        <v>4</v>
      </c>
    </row>
    <row r="6" customFormat="false" ht="15" hidden="false" customHeight="false" outlineLevel="0" collapsed="false">
      <c r="A6" s="2" t="s">
        <v>5</v>
      </c>
    </row>
    <row r="7" customFormat="false" ht="15" hidden="false" customHeight="false" outlineLevel="0" collapsed="false">
      <c r="A7" s="2" t="s">
        <v>6</v>
      </c>
    </row>
    <row r="10" customFormat="false" ht="14.25" hidden="false" customHeight="false" outlineLevel="0" collapsed="false">
      <c r="A10" s="6"/>
    </row>
    <row r="11" customFormat="false" ht="14.25" hidden="false" customHeight="false" outlineLevel="0" collapsed="false">
      <c r="A11" s="3"/>
    </row>
    <row r="12" customFormat="false" ht="71.25" hidden="false" customHeight="true" outlineLevel="0" collapsed="false">
      <c r="A12" s="4" t="s">
        <v>18</v>
      </c>
      <c r="B12" s="4"/>
      <c r="C12" s="4"/>
      <c r="D12" s="4"/>
      <c r="E12" s="4"/>
      <c r="F12" s="4"/>
      <c r="G12" s="4"/>
      <c r="H12" s="4"/>
      <c r="I12" s="4"/>
      <c r="J12" s="5"/>
      <c r="K12" s="5"/>
    </row>
    <row r="14" customFormat="false" ht="14.25" hidden="false" customHeight="false" outlineLevel="0" collapsed="false">
      <c r="A14" s="6"/>
    </row>
    <row r="15" customFormat="false" ht="14.25" hidden="false" customHeight="false" outlineLevel="0" collapsed="false">
      <c r="A15" s="10" t="s">
        <v>19</v>
      </c>
    </row>
    <row r="16" customFormat="false" ht="14.25" hidden="false" customHeight="false" outlineLevel="0" collapsed="false">
      <c r="A16" s="10"/>
    </row>
    <row r="17" customFormat="false" ht="14.25" hidden="false" customHeight="false" outlineLevel="0" collapsed="false">
      <c r="A17" s="8" t="s">
        <v>20</v>
      </c>
    </row>
    <row r="18" customFormat="false" ht="14.25" hidden="false" customHeight="false" outlineLevel="0" collapsed="false">
      <c r="A18" s="8"/>
    </row>
    <row r="19" customFormat="false" ht="68.25" hidden="false" customHeight="true" outlineLevel="0" collapsed="false">
      <c r="A19" s="9" t="s">
        <v>21</v>
      </c>
      <c r="B19" s="9"/>
      <c r="C19" s="9"/>
      <c r="D19" s="9"/>
      <c r="E19" s="9"/>
      <c r="F19" s="9"/>
      <c r="G19" s="9"/>
      <c r="H19" s="9"/>
      <c r="I19" s="9"/>
    </row>
    <row r="20" customFormat="false" ht="14.25" hidden="false" customHeight="false" outlineLevel="0" collapsed="false">
      <c r="A20" s="10"/>
    </row>
    <row r="21" customFormat="false" ht="14.25" hidden="false" customHeight="false" outlineLevel="0" collapsed="false">
      <c r="A21" s="8" t="s">
        <v>22</v>
      </c>
    </row>
    <row r="22" customFormat="false" ht="14.25" hidden="false" customHeight="false" outlineLevel="0" collapsed="false">
      <c r="A22" s="8"/>
    </row>
    <row r="23" customFormat="false" ht="58.5" hidden="false" customHeight="true" outlineLevel="0" collapsed="false">
      <c r="A23" s="9" t="s">
        <v>23</v>
      </c>
      <c r="B23" s="9"/>
      <c r="C23" s="9"/>
      <c r="D23" s="9"/>
      <c r="E23" s="9"/>
      <c r="F23" s="9"/>
      <c r="G23" s="9"/>
      <c r="H23" s="9"/>
      <c r="I23" s="9"/>
    </row>
    <row r="24" customFormat="false" ht="14.25" hidden="false" customHeight="false" outlineLevel="0" collapsed="false">
      <c r="A24" s="10"/>
    </row>
    <row r="25" customFormat="false" ht="14.25" hidden="false" customHeight="false" outlineLevel="0" collapsed="false">
      <c r="A25" s="8" t="s">
        <v>24</v>
      </c>
    </row>
    <row r="26" customFormat="false" ht="14.25" hidden="false" customHeight="false" outlineLevel="0" collapsed="false">
      <c r="A26" s="8"/>
    </row>
    <row r="27" customFormat="false" ht="55.5" hidden="false" customHeight="true" outlineLevel="0" collapsed="false">
      <c r="A27" s="11" t="s">
        <v>13</v>
      </c>
      <c r="B27" s="11"/>
      <c r="C27" s="11"/>
      <c r="D27" s="11"/>
      <c r="E27" s="11"/>
      <c r="F27" s="11"/>
      <c r="G27" s="11"/>
      <c r="H27" s="11"/>
      <c r="I27" s="11"/>
    </row>
    <row r="28" customFormat="false" ht="14.25" hidden="false" customHeight="false" outlineLevel="0" collapsed="false">
      <c r="A28" s="6"/>
    </row>
    <row r="29" customFormat="false" ht="14.25" hidden="false" customHeight="false" outlineLevel="0" collapsed="false">
      <c r="A29" s="10" t="s">
        <v>25</v>
      </c>
    </row>
    <row r="31" customFormat="false" ht="102" hidden="false" customHeight="true" outlineLevel="0" collapsed="false">
      <c r="A31" s="9" t="s">
        <v>26</v>
      </c>
      <c r="B31" s="9"/>
      <c r="C31" s="9"/>
      <c r="D31" s="9"/>
      <c r="E31" s="9"/>
      <c r="F31" s="9"/>
      <c r="G31" s="9"/>
      <c r="H31" s="9"/>
      <c r="I31" s="9"/>
    </row>
    <row r="32" customFormat="false" ht="126.75" hidden="false" customHeight="true" outlineLevel="0" collapsed="false">
      <c r="A32" s="14" t="s">
        <v>27</v>
      </c>
      <c r="B32" s="14"/>
      <c r="C32" s="14"/>
      <c r="D32" s="14"/>
      <c r="E32" s="14"/>
      <c r="F32" s="14"/>
      <c r="G32" s="14"/>
      <c r="H32" s="14"/>
      <c r="I32" s="14"/>
    </row>
    <row r="34" customFormat="false" ht="15" hidden="false" customHeight="false" outlineLevel="0" collapsed="false">
      <c r="A34" s="13" t="s">
        <v>17</v>
      </c>
    </row>
  </sheetData>
  <mergeCells count="6">
    <mergeCell ref="A12:I12"/>
    <mergeCell ref="A19:I19"/>
    <mergeCell ref="A23:I23"/>
    <mergeCell ref="A27:I27"/>
    <mergeCell ref="A31:I31"/>
    <mergeCell ref="A32:I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F31" activeCellId="0" sqref="F31"/>
    </sheetView>
  </sheetViews>
  <sheetFormatPr defaultColWidth="8.54296875" defaultRowHeight="14.25" zeroHeight="false" outlineLevelRow="0" outlineLevelCol="0"/>
  <cols>
    <col collapsed="false" customWidth="true" hidden="false" outlineLevel="0" max="9" min="9" style="0" width="9.11"/>
  </cols>
  <sheetData>
    <row r="1" customFormat="false" ht="15.75" hidden="false" customHeight="false" outlineLevel="0" collapsed="false">
      <c r="A1" s="1" t="s">
        <v>0</v>
      </c>
    </row>
    <row r="2" customFormat="false" ht="15.75" hidden="false" customHeight="false" outlineLevel="0" collapsed="false">
      <c r="A2" s="1" t="s">
        <v>1</v>
      </c>
    </row>
    <row r="3" customFormat="false" ht="15.75" hidden="false" customHeight="false" outlineLevel="0" collapsed="false">
      <c r="A3" s="1" t="s">
        <v>2</v>
      </c>
    </row>
    <row r="4" customFormat="false" ht="15" hidden="false" customHeight="false" outlineLevel="0" collapsed="false">
      <c r="A4" s="2" t="s">
        <v>3</v>
      </c>
    </row>
    <row r="5" customFormat="false" ht="15" hidden="false" customHeight="false" outlineLevel="0" collapsed="false">
      <c r="A5" s="2" t="s">
        <v>4</v>
      </c>
    </row>
    <row r="6" customFormat="false" ht="15" hidden="false" customHeight="false" outlineLevel="0" collapsed="false">
      <c r="A6" s="2" t="s">
        <v>5</v>
      </c>
    </row>
    <row r="7" customFormat="false" ht="15" hidden="false" customHeight="false" outlineLevel="0" collapsed="false">
      <c r="A7" s="2" t="s">
        <v>6</v>
      </c>
    </row>
    <row r="8" customFormat="false" ht="15" hidden="false" customHeight="true" outlineLevel="0" collapsed="false"/>
    <row r="9" customFormat="false" ht="81.75" hidden="false" customHeight="true" outlineLevel="0" collapsed="false">
      <c r="A9" s="15" t="s">
        <v>28</v>
      </c>
      <c r="B9" s="15"/>
      <c r="C9" s="15"/>
      <c r="D9" s="15"/>
      <c r="E9" s="15"/>
      <c r="F9" s="15"/>
      <c r="G9" s="15"/>
      <c r="H9" s="15"/>
      <c r="I9" s="15"/>
    </row>
    <row r="10" customFormat="false" ht="14.25" hidden="false" customHeight="false" outlineLevel="0" collapsed="false">
      <c r="A10" s="3"/>
    </row>
    <row r="11" customFormat="false" ht="71.25" hidden="false" customHeight="true" outlineLevel="0" collapsed="false">
      <c r="A11" s="4" t="s">
        <v>29</v>
      </c>
      <c r="B11" s="4"/>
      <c r="C11" s="4"/>
      <c r="D11" s="4"/>
      <c r="E11" s="4"/>
      <c r="F11" s="4"/>
      <c r="G11" s="4"/>
      <c r="H11" s="4"/>
      <c r="I11" s="4"/>
      <c r="J11" s="5"/>
      <c r="K11" s="5"/>
    </row>
    <row r="13" customFormat="false" ht="14.25" hidden="false" customHeight="false" outlineLevel="0" collapsed="false">
      <c r="A13" s="16" t="s">
        <v>30</v>
      </c>
      <c r="B13" s="16"/>
      <c r="C13" s="16"/>
      <c r="D13" s="16"/>
      <c r="E13" s="16"/>
      <c r="F13" s="16"/>
      <c r="G13" s="16"/>
      <c r="H13" s="16"/>
      <c r="I13" s="16"/>
    </row>
    <row r="15" customFormat="false" ht="36.75" hidden="false" customHeight="true" outlineLevel="0" collapsed="false">
      <c r="A15" s="17" t="s">
        <v>31</v>
      </c>
      <c r="B15" s="17"/>
      <c r="C15" s="17"/>
      <c r="D15" s="17"/>
      <c r="E15" s="17"/>
      <c r="F15" s="17"/>
      <c r="G15" s="17"/>
      <c r="H15" s="17"/>
      <c r="I15" s="17"/>
    </row>
    <row r="16" customFormat="false" ht="14.25" hidden="false" customHeight="true" outlineLevel="0" collapsed="false">
      <c r="A16" s="18"/>
      <c r="B16" s="18"/>
      <c r="C16" s="18"/>
      <c r="D16" s="18"/>
      <c r="E16" s="18"/>
      <c r="F16" s="18"/>
      <c r="G16" s="18"/>
      <c r="H16" s="18"/>
      <c r="I16" s="18"/>
    </row>
    <row r="17" customFormat="false" ht="14.25" hidden="false" customHeight="false" outlineLevel="0" collapsed="false">
      <c r="A17" s="16" t="s">
        <v>32</v>
      </c>
      <c r="B17" s="16"/>
      <c r="C17" s="16"/>
      <c r="D17" s="16"/>
      <c r="E17" s="16"/>
      <c r="F17" s="16"/>
      <c r="G17" s="16"/>
      <c r="H17" s="16"/>
      <c r="I17" s="16"/>
    </row>
    <row r="19" customFormat="false" ht="42.75" hidden="false" customHeight="true" outlineLevel="0" collapsed="false">
      <c r="A19" s="19" t="s">
        <v>33</v>
      </c>
      <c r="B19" s="19"/>
      <c r="C19" s="19"/>
      <c r="D19" s="19"/>
      <c r="E19" s="19"/>
      <c r="F19" s="19"/>
      <c r="G19" s="19"/>
      <c r="H19" s="19"/>
      <c r="I19" s="19"/>
    </row>
    <row r="21" customFormat="false" ht="14.25" hidden="false" customHeight="false" outlineLevel="0" collapsed="false">
      <c r="A21" s="16" t="s">
        <v>34</v>
      </c>
      <c r="B21" s="16"/>
      <c r="C21" s="16"/>
      <c r="D21" s="16"/>
      <c r="E21" s="16"/>
      <c r="F21" s="16"/>
      <c r="G21" s="16"/>
      <c r="H21" s="16"/>
      <c r="I21" s="16"/>
    </row>
    <row r="23" customFormat="false" ht="90" hidden="false" customHeight="true" outlineLevel="0" collapsed="false">
      <c r="A23" s="14" t="s">
        <v>35</v>
      </c>
      <c r="B23" s="14"/>
      <c r="C23" s="14"/>
      <c r="D23" s="14"/>
      <c r="E23" s="14"/>
      <c r="F23" s="14"/>
      <c r="G23" s="14"/>
      <c r="H23" s="14"/>
      <c r="I23" s="14"/>
    </row>
    <row r="25" customFormat="false" ht="14.25" hidden="false" customHeight="false" outlineLevel="0" collapsed="false">
      <c r="A25" s="20" t="s">
        <v>36</v>
      </c>
    </row>
    <row r="26" customFormat="false" ht="14.25" hidden="false" customHeight="false" outlineLevel="0" collapsed="false">
      <c r="A26" s="20" t="s">
        <v>37</v>
      </c>
    </row>
    <row r="27" customFormat="false" ht="14.25" hidden="false" customHeight="false" outlineLevel="0" collapsed="false">
      <c r="A27" s="6"/>
    </row>
    <row r="28" customFormat="false" ht="15" hidden="false" customHeight="false" outlineLevel="0" collapsed="false">
      <c r="A28" s="13" t="s">
        <v>17</v>
      </c>
    </row>
    <row r="29" customFormat="false" ht="14.25" hidden="false" customHeight="false" outlineLevel="0" collapsed="false">
      <c r="A29" s="6"/>
    </row>
    <row r="30" customFormat="false" ht="14.25" hidden="false" customHeight="false" outlineLevel="0" collapsed="false">
      <c r="A30" s="6"/>
    </row>
    <row r="31" customFormat="false" ht="14.25" hidden="false" customHeight="false" outlineLevel="0" collapsed="false">
      <c r="A31" s="6"/>
    </row>
    <row r="32" customFormat="false" ht="14.25" hidden="false" customHeight="false" outlineLevel="0" collapsed="false">
      <c r="A32" s="6"/>
    </row>
    <row r="33" customFormat="false" ht="14.25" hidden="false" customHeight="false" outlineLevel="0" collapsed="false">
      <c r="A33" s="6"/>
    </row>
  </sheetData>
  <mergeCells count="8">
    <mergeCell ref="A9:I9"/>
    <mergeCell ref="A11:I11"/>
    <mergeCell ref="A13:I13"/>
    <mergeCell ref="A15:I15"/>
    <mergeCell ref="A17:I17"/>
    <mergeCell ref="A19:I19"/>
    <mergeCell ref="A21:I21"/>
    <mergeCell ref="A23:I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6"/>
  <sheetViews>
    <sheetView showFormulas="false" showGridLines="true" showRowColHeaders="true" showZeros="true" rightToLeft="false" tabSelected="false" showOutlineSymbols="true" defaultGridColor="true" view="normal" topLeftCell="A1" colorId="64" zoomScale="93" zoomScaleNormal="93" zoomScalePageLayoutView="100" workbookViewId="0">
      <selection pane="topLeft" activeCell="B2" activeCellId="0" sqref="B2"/>
    </sheetView>
  </sheetViews>
  <sheetFormatPr defaultColWidth="8.54296875" defaultRowHeight="14.25" zeroHeight="false" outlineLevelRow="0" outlineLevelCol="0"/>
  <cols>
    <col collapsed="false" customWidth="true" hidden="false" outlineLevel="0" max="10" min="6" style="0" width="25.33"/>
    <col collapsed="false" customWidth="true" hidden="false" outlineLevel="0" max="12" min="11" style="0" width="15.66"/>
  </cols>
  <sheetData>
    <row r="1" customFormat="false" ht="42" hidden="false" customHeight="true" outlineLevel="0" collapsed="false">
      <c r="B1" s="4" t="s">
        <v>29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customFormat="false" ht="18" hidden="false" customHeight="true" outlineLevel="0" collapsed="false">
      <c r="B2" s="21"/>
      <c r="C2" s="21"/>
      <c r="D2" s="21"/>
      <c r="E2" s="21"/>
      <c r="F2" s="21"/>
      <c r="G2" s="21"/>
      <c r="H2" s="21"/>
      <c r="I2" s="21"/>
      <c r="J2" s="21"/>
    </row>
    <row r="3" customFormat="false" ht="15.75" hidden="false" customHeight="true" outlineLevel="0" collapsed="false">
      <c r="B3" s="4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36" hidden="false" customHeight="true" outlineLevel="0" collapsed="false">
      <c r="B4" s="22"/>
      <c r="C4" s="22"/>
      <c r="D4" s="22"/>
      <c r="E4" s="21"/>
      <c r="F4" s="21"/>
      <c r="G4" s="21"/>
      <c r="H4" s="21"/>
      <c r="I4" s="21"/>
      <c r="J4" s="23"/>
    </row>
    <row r="5" customFormat="false" ht="18" hidden="false" customHeight="true" outlineLevel="0" collapsed="false">
      <c r="B5" s="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customFormat="false" ht="18" hidden="false" customHeight="true" outlineLevel="0" collapsed="false">
      <c r="B6" s="5"/>
      <c r="C6" s="24"/>
      <c r="D6" s="24"/>
      <c r="E6" s="24"/>
      <c r="F6" s="24"/>
      <c r="G6" s="24"/>
      <c r="H6" s="24"/>
      <c r="I6" s="24"/>
      <c r="J6" s="24"/>
    </row>
    <row r="7" customFormat="false" ht="14.25" hidden="false" customHeight="true" outlineLevel="0" collapsed="false">
      <c r="B7" s="25" t="s">
        <v>40</v>
      </c>
      <c r="C7" s="25"/>
      <c r="D7" s="25"/>
      <c r="E7" s="25"/>
      <c r="F7" s="25"/>
      <c r="G7" s="26"/>
      <c r="H7" s="26"/>
      <c r="I7" s="26"/>
      <c r="J7" s="26"/>
      <c r="K7" s="27"/>
    </row>
    <row r="8" customFormat="false" ht="26.25" hidden="false" customHeight="true" outlineLevel="0" collapsed="false">
      <c r="B8" s="28" t="s">
        <v>41</v>
      </c>
      <c r="C8" s="28"/>
      <c r="D8" s="28"/>
      <c r="E8" s="28"/>
      <c r="F8" s="28"/>
      <c r="G8" s="29" t="s">
        <v>42</v>
      </c>
      <c r="H8" s="30" t="s">
        <v>43</v>
      </c>
      <c r="I8" s="30" t="s">
        <v>44</v>
      </c>
      <c r="J8" s="29" t="s">
        <v>45</v>
      </c>
      <c r="K8" s="30" t="s">
        <v>46</v>
      </c>
      <c r="L8" s="30" t="s">
        <v>47</v>
      </c>
    </row>
    <row r="9" s="31" customFormat="true" ht="9.75" hidden="false" customHeight="false" outlineLevel="0" collapsed="false">
      <c r="B9" s="32" t="n">
        <v>1</v>
      </c>
      <c r="C9" s="32"/>
      <c r="D9" s="32"/>
      <c r="E9" s="32"/>
      <c r="F9" s="32"/>
      <c r="G9" s="33" t="n">
        <v>2</v>
      </c>
      <c r="H9" s="34" t="n">
        <v>3</v>
      </c>
      <c r="I9" s="34" t="n">
        <v>4</v>
      </c>
      <c r="J9" s="34" t="n">
        <v>5</v>
      </c>
      <c r="K9" s="34" t="s">
        <v>48</v>
      </c>
      <c r="L9" s="34" t="s">
        <v>49</v>
      </c>
    </row>
    <row r="10" customFormat="false" ht="14.25" hidden="false" customHeight="true" outlineLevel="0" collapsed="false">
      <c r="B10" s="35" t="s">
        <v>50</v>
      </c>
      <c r="C10" s="35"/>
      <c r="D10" s="35"/>
      <c r="E10" s="35"/>
      <c r="F10" s="35"/>
      <c r="G10" s="36" t="n">
        <f aca="false">G11+G12</f>
        <v>204645.55</v>
      </c>
      <c r="H10" s="36" t="n">
        <f aca="false">H11+H12</f>
        <v>329118.89</v>
      </c>
      <c r="I10" s="36" t="n">
        <f aca="false">I11+I12</f>
        <v>329118.89</v>
      </c>
      <c r="J10" s="36" t="n">
        <f aca="false">J11+J12</f>
        <v>159889.35</v>
      </c>
      <c r="K10" s="36" t="n">
        <f aca="false">IFERROR(J10/G10*100,0)</f>
        <v>78.1298933692915</v>
      </c>
      <c r="L10" s="36" t="n">
        <f aca="false">IFERROR(J10/I10*100,0)</f>
        <v>48.5810310067587</v>
      </c>
    </row>
    <row r="11" customFormat="false" ht="14.25" hidden="false" customHeight="true" outlineLevel="0" collapsed="false">
      <c r="B11" s="37" t="s">
        <v>51</v>
      </c>
      <c r="C11" s="37"/>
      <c r="D11" s="37"/>
      <c r="E11" s="37"/>
      <c r="F11" s="37"/>
      <c r="G11" s="38" t="n">
        <f aca="false">' Račun prihoda i rashoda'!G11</f>
        <v>204645.55</v>
      </c>
      <c r="H11" s="38" t="n">
        <f aca="false">' Račun prihoda i rashoda'!H11</f>
        <v>329118.89</v>
      </c>
      <c r="I11" s="38" t="n">
        <f aca="false">' Račun prihoda i rashoda'!I11</f>
        <v>329118.89</v>
      </c>
      <c r="J11" s="38" t="n">
        <f aca="false">' Račun prihoda i rashoda'!J11</f>
        <v>159889.35</v>
      </c>
      <c r="K11" s="38" t="n">
        <f aca="false">IFERROR(J11/G11*100,0)</f>
        <v>78.1298933692915</v>
      </c>
      <c r="L11" s="38" t="n">
        <f aca="false">IFERROR(J11/I11*100,0)</f>
        <v>48.5810310067587</v>
      </c>
    </row>
    <row r="12" customFormat="false" ht="14.25" hidden="false" customHeight="false" outlineLevel="0" collapsed="false">
      <c r="B12" s="39" t="s">
        <v>52</v>
      </c>
      <c r="C12" s="39"/>
      <c r="D12" s="39"/>
      <c r="E12" s="39"/>
      <c r="F12" s="39"/>
      <c r="G12" s="38" t="n">
        <f aca="false">' Račun prihoda i rashoda'!G51</f>
        <v>0</v>
      </c>
      <c r="H12" s="38" t="n">
        <f aca="false">' Račun prihoda i rashoda'!H51</f>
        <v>0</v>
      </c>
      <c r="I12" s="38" t="n">
        <f aca="false">' Račun prihoda i rashoda'!I51</f>
        <v>0</v>
      </c>
      <c r="J12" s="38" t="n">
        <f aca="false">' Račun prihoda i rashoda'!J51</f>
        <v>0</v>
      </c>
      <c r="K12" s="38" t="n">
        <f aca="false">IFERROR(J12/G12*100,0)</f>
        <v>0</v>
      </c>
      <c r="L12" s="38" t="n">
        <f aca="false">IFERROR(J12/I12*100,0)</f>
        <v>0</v>
      </c>
    </row>
    <row r="13" customFormat="false" ht="14.25" hidden="false" customHeight="false" outlineLevel="0" collapsed="false">
      <c r="B13" s="40" t="s">
        <v>53</v>
      </c>
      <c r="C13" s="41"/>
      <c r="D13" s="41"/>
      <c r="E13" s="41"/>
      <c r="F13" s="41"/>
      <c r="G13" s="36" t="n">
        <f aca="false">G14+G15</f>
        <v>204198.54</v>
      </c>
      <c r="H13" s="36" t="n">
        <f aca="false">H14+H15</f>
        <v>329118.89</v>
      </c>
      <c r="I13" s="36" t="n">
        <f aca="false">I14+I15</f>
        <v>329118.89</v>
      </c>
      <c r="J13" s="36" t="n">
        <f aca="false">J14+J15</f>
        <v>156935.68</v>
      </c>
      <c r="K13" s="36" t="n">
        <f aca="false">IFERROR(J13/G13*100,0)</f>
        <v>76.8544574314782</v>
      </c>
      <c r="L13" s="36" t="n">
        <f aca="false">IFERROR(J13/I13*100,0)</f>
        <v>47.6835832789786</v>
      </c>
    </row>
    <row r="14" customFormat="false" ht="14.25" hidden="false" customHeight="true" outlineLevel="0" collapsed="false">
      <c r="B14" s="37" t="s">
        <v>54</v>
      </c>
      <c r="C14" s="37"/>
      <c r="D14" s="37"/>
      <c r="E14" s="37"/>
      <c r="F14" s="37"/>
      <c r="G14" s="38" t="n">
        <f aca="false">' Račun prihoda i rashoda'!G63</f>
        <v>189521.09</v>
      </c>
      <c r="H14" s="38" t="n">
        <f aca="false">' Račun prihoda i rashoda'!H63</f>
        <v>319118.89</v>
      </c>
      <c r="I14" s="38" t="n">
        <f aca="false">' Račun prihoda i rashoda'!I63</f>
        <v>319118.89</v>
      </c>
      <c r="J14" s="38" t="n">
        <f aca="false">' Račun prihoda i rashoda'!J63</f>
        <v>155936.82</v>
      </c>
      <c r="K14" s="42" t="n">
        <f aca="false">IFERROR(J14/G14*100,0)</f>
        <v>82.2794022554429</v>
      </c>
      <c r="L14" s="42" t="n">
        <f aca="false">IFERROR(J14/I14*100,0)</f>
        <v>48.8648039606806</v>
      </c>
    </row>
    <row r="15" customFormat="false" ht="14.25" hidden="false" customHeight="false" outlineLevel="0" collapsed="false">
      <c r="B15" s="39" t="s">
        <v>55</v>
      </c>
      <c r="C15" s="39"/>
      <c r="D15" s="39"/>
      <c r="E15" s="39"/>
      <c r="F15" s="39"/>
      <c r="G15" s="38" t="n">
        <f aca="false">' Račun prihoda i rashoda'!G110</f>
        <v>14677.45</v>
      </c>
      <c r="H15" s="38" t="n">
        <f aca="false">' Račun prihoda i rashoda'!H110</f>
        <v>10000</v>
      </c>
      <c r="I15" s="38" t="n">
        <f aca="false">' Račun prihoda i rashoda'!I110</f>
        <v>10000</v>
      </c>
      <c r="J15" s="38" t="n">
        <f aca="false">' Račun prihoda i rashoda'!J110</f>
        <v>998.86</v>
      </c>
      <c r="K15" s="42" t="n">
        <f aca="false">IFERROR(J15/G15*100,0)</f>
        <v>6.80540557113122</v>
      </c>
      <c r="L15" s="42" t="n">
        <f aca="false">IFERROR(J15/I15*100,0)</f>
        <v>9.9886</v>
      </c>
    </row>
    <row r="16" customFormat="false" ht="14.25" hidden="false" customHeight="true" outlineLevel="0" collapsed="false">
      <c r="B16" s="35" t="s">
        <v>56</v>
      </c>
      <c r="C16" s="35"/>
      <c r="D16" s="35"/>
      <c r="E16" s="35"/>
      <c r="F16" s="35"/>
      <c r="G16" s="36" t="n">
        <f aca="false">G10-G13</f>
        <v>447.00999999998</v>
      </c>
      <c r="H16" s="36" t="n">
        <f aca="false">H10-H13</f>
        <v>0</v>
      </c>
      <c r="I16" s="36" t="n">
        <f aca="false">I10-I13</f>
        <v>0</v>
      </c>
      <c r="J16" s="36" t="n">
        <f aca="false">J10-J13</f>
        <v>2953.67000000001</v>
      </c>
      <c r="K16" s="43" t="n">
        <f aca="false">IFERROR(J16/G16*100,0)</f>
        <v>660.76150421694</v>
      </c>
      <c r="L16" s="43" t="n">
        <f aca="false">IFERROR(J16/I16*100,0)</f>
        <v>0</v>
      </c>
    </row>
    <row r="17" customFormat="false" ht="17.25" hidden="false" customHeight="false" outlineLevel="0" collapsed="false">
      <c r="B17" s="21"/>
      <c r="C17" s="44"/>
      <c r="D17" s="44"/>
      <c r="E17" s="44"/>
      <c r="F17" s="44"/>
      <c r="G17" s="44"/>
      <c r="H17" s="44"/>
      <c r="I17" s="45"/>
      <c r="J17" s="45"/>
      <c r="K17" s="45"/>
    </row>
    <row r="18" customFormat="false" ht="18" hidden="false" customHeight="true" outlineLevel="0" collapsed="false">
      <c r="B18" s="25" t="s">
        <v>57</v>
      </c>
      <c r="C18" s="25"/>
      <c r="D18" s="25"/>
      <c r="E18" s="25"/>
      <c r="F18" s="25"/>
      <c r="G18" s="44"/>
      <c r="H18" s="44"/>
      <c r="I18" s="45"/>
      <c r="J18" s="45"/>
      <c r="K18" s="45"/>
      <c r="L18" s="45"/>
    </row>
    <row r="19" customFormat="false" ht="26.25" hidden="false" customHeight="true" outlineLevel="0" collapsed="false">
      <c r="B19" s="28" t="s">
        <v>41</v>
      </c>
      <c r="C19" s="28"/>
      <c r="D19" s="28"/>
      <c r="E19" s="28"/>
      <c r="F19" s="28"/>
      <c r="G19" s="29" t="s">
        <v>42</v>
      </c>
      <c r="H19" s="30" t="s">
        <v>43</v>
      </c>
      <c r="I19" s="30" t="s">
        <v>44</v>
      </c>
      <c r="J19" s="29" t="s">
        <v>45</v>
      </c>
      <c r="K19" s="30" t="s">
        <v>46</v>
      </c>
      <c r="L19" s="30" t="s">
        <v>47</v>
      </c>
    </row>
    <row r="20" s="31" customFormat="true" ht="14.25" hidden="false" customHeight="false" outlineLevel="0" collapsed="false">
      <c r="B20" s="32" t="n">
        <v>1</v>
      </c>
      <c r="C20" s="32"/>
      <c r="D20" s="32"/>
      <c r="E20" s="32"/>
      <c r="F20" s="32"/>
      <c r="G20" s="33" t="n">
        <v>2</v>
      </c>
      <c r="H20" s="34" t="n">
        <v>3</v>
      </c>
      <c r="I20" s="34" t="n">
        <v>4</v>
      </c>
      <c r="J20" s="34" t="n">
        <v>5</v>
      </c>
      <c r="K20" s="34" t="s">
        <v>48</v>
      </c>
      <c r="L20" s="34" t="s">
        <v>49</v>
      </c>
    </row>
    <row r="21" customFormat="false" ht="15.75" hidden="false" customHeight="true" outlineLevel="0" collapsed="false">
      <c r="A21" s="31"/>
      <c r="B21" s="46" t="s">
        <v>58</v>
      </c>
      <c r="C21" s="46"/>
      <c r="D21" s="46"/>
      <c r="E21" s="46"/>
      <c r="F21" s="46"/>
      <c r="G21" s="47"/>
      <c r="H21" s="47"/>
      <c r="I21" s="47"/>
      <c r="J21" s="47"/>
      <c r="K21" s="38" t="n">
        <f aca="false">IFERROR(J21/G21*100,0)</f>
        <v>0</v>
      </c>
      <c r="L21" s="38" t="n">
        <f aca="false">IFERROR(J21/I21*100,0)</f>
        <v>0</v>
      </c>
    </row>
    <row r="22" customFormat="false" ht="14.25" hidden="false" customHeight="true" outlineLevel="0" collapsed="false">
      <c r="A22" s="31"/>
      <c r="B22" s="37" t="s">
        <v>59</v>
      </c>
      <c r="C22" s="37"/>
      <c r="D22" s="37"/>
      <c r="E22" s="37"/>
      <c r="F22" s="37"/>
      <c r="G22" s="47"/>
      <c r="H22" s="47"/>
      <c r="I22" s="47"/>
      <c r="J22" s="47"/>
      <c r="K22" s="38" t="n">
        <f aca="false">IFERROR(J22/G22*100,0)</f>
        <v>0</v>
      </c>
      <c r="L22" s="38" t="n">
        <f aca="false">IFERROR(J22/I22*100,0)</f>
        <v>0</v>
      </c>
    </row>
    <row r="23" s="49" customFormat="true" ht="15" hidden="false" customHeight="true" outlineLevel="0" collapsed="false">
      <c r="A23" s="31"/>
      <c r="B23" s="48" t="s">
        <v>60</v>
      </c>
      <c r="C23" s="48"/>
      <c r="D23" s="48"/>
      <c r="E23" s="48"/>
      <c r="F23" s="48"/>
      <c r="G23" s="36" t="n">
        <f aca="false">G21-G22</f>
        <v>0</v>
      </c>
      <c r="H23" s="36" t="n">
        <f aca="false">H21-H22</f>
        <v>0</v>
      </c>
      <c r="I23" s="36" t="n">
        <f aca="false">I21-I22</f>
        <v>0</v>
      </c>
      <c r="J23" s="36" t="n">
        <f aca="false">J21-J22</f>
        <v>0</v>
      </c>
      <c r="K23" s="36" t="n">
        <f aca="false">IFERROR(J23/G23*100,0)</f>
        <v>0</v>
      </c>
      <c r="L23" s="36" t="n">
        <f aca="false">IFERROR(J23/I23*100,0)</f>
        <v>0</v>
      </c>
    </row>
    <row r="24" s="49" customFormat="true" ht="15" hidden="false" customHeight="true" outlineLevel="0" collapsed="false">
      <c r="A24" s="31"/>
      <c r="B24" s="48" t="s">
        <v>61</v>
      </c>
      <c r="C24" s="48"/>
      <c r="D24" s="48"/>
      <c r="E24" s="48"/>
      <c r="F24" s="48"/>
      <c r="G24" s="50" t="n">
        <v>3697.4</v>
      </c>
      <c r="H24" s="50"/>
      <c r="I24" s="50"/>
      <c r="J24" s="50" t="n">
        <f aca="false">-'PR-RAS'!E648</f>
        <v>-20845.24</v>
      </c>
      <c r="K24" s="36" t="n">
        <f aca="false">IFERROR(J24/G24*100,0)</f>
        <v>-563.781035322118</v>
      </c>
      <c r="L24" s="36" t="n">
        <f aca="false">IFERROR(J24/I24*100,0)</f>
        <v>0</v>
      </c>
    </row>
    <row r="25" customFormat="false" ht="14.25" hidden="false" customHeight="true" outlineLevel="0" collapsed="false">
      <c r="A25" s="31"/>
      <c r="B25" s="35" t="s">
        <v>62</v>
      </c>
      <c r="C25" s="35"/>
      <c r="D25" s="35"/>
      <c r="E25" s="35"/>
      <c r="F25" s="35"/>
      <c r="G25" s="36" t="n">
        <f aca="false">G16+G24</f>
        <v>4144.40999999998</v>
      </c>
      <c r="H25" s="36" t="n">
        <f aca="false">H16+H24</f>
        <v>0</v>
      </c>
      <c r="I25" s="36" t="n">
        <f aca="false">I16+I24</f>
        <v>0</v>
      </c>
      <c r="J25" s="36" t="n">
        <f aca="false">J16+J24</f>
        <v>-17891.57</v>
      </c>
      <c r="K25" s="36" t="n">
        <f aca="false">IFERROR(J25/G25*100,0)</f>
        <v>-431.703668314671</v>
      </c>
      <c r="L25" s="36" t="n">
        <f aca="false">IFERROR(J25/I25*100,0)</f>
        <v>0</v>
      </c>
    </row>
    <row r="26" customFormat="false" ht="15" hidden="false" customHeight="false" outlineLevel="0" collapsed="false">
      <c r="B26" s="51"/>
      <c r="C26" s="52"/>
      <c r="D26" s="52"/>
      <c r="E26" s="52"/>
      <c r="F26" s="52"/>
      <c r="G26" s="53"/>
      <c r="H26" s="53"/>
      <c r="I26" s="53"/>
      <c r="J26" s="53"/>
    </row>
  </sheetData>
  <mergeCells count="21">
    <mergeCell ref="B1:L1"/>
    <mergeCell ref="B3:L3"/>
    <mergeCell ref="B4:D4"/>
    <mergeCell ref="B5:L5"/>
    <mergeCell ref="B7:F7"/>
    <mergeCell ref="B8:F8"/>
    <mergeCell ref="B9:F9"/>
    <mergeCell ref="B10:F10"/>
    <mergeCell ref="B11:F11"/>
    <mergeCell ref="B12:F12"/>
    <mergeCell ref="B14:F14"/>
    <mergeCell ref="B15:F15"/>
    <mergeCell ref="B16:F16"/>
    <mergeCell ref="B18:F18"/>
    <mergeCell ref="B19:F19"/>
    <mergeCell ref="B20:F20"/>
    <mergeCell ref="B21:F21"/>
    <mergeCell ref="B22:F22"/>
    <mergeCell ref="B23:F23"/>
    <mergeCell ref="B24:F24"/>
    <mergeCell ref="B25:F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L128"/>
  <sheetViews>
    <sheetView showFormulas="false" showGridLines="true" showRowColHeaders="true" showZeros="true" rightToLeft="false" tabSelected="false" showOutlineSymbols="true" defaultGridColor="true" view="normal" topLeftCell="A46" colorId="64" zoomScale="89" zoomScaleNormal="89" zoomScalePageLayoutView="100" workbookViewId="0">
      <selection pane="topLeft" activeCell="K12" activeCellId="0" sqref="K12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7.44"/>
    <col collapsed="false" customWidth="true" hidden="false" outlineLevel="0" max="3" min="3" style="0" width="8.44"/>
    <col collapsed="false" customWidth="true" hidden="false" outlineLevel="0" max="4" min="4" style="0" width="5.44"/>
    <col collapsed="false" customWidth="true" hidden="false" outlineLevel="0" max="5" min="5" style="0" width="6.33"/>
    <col collapsed="false" customWidth="true" hidden="false" outlineLevel="0" max="6" min="6" style="0" width="45.33"/>
    <col collapsed="false" customWidth="true" hidden="false" outlineLevel="0" max="10" min="7" style="0" width="25.33"/>
    <col collapsed="false" customWidth="true" hidden="false" outlineLevel="0" max="12" min="11" style="0" width="15.66"/>
  </cols>
  <sheetData>
    <row r="1" customFormat="false" ht="18" hidden="false" customHeight="true" outlineLevel="0" collapsed="false">
      <c r="B1" s="21"/>
      <c r="C1" s="21"/>
      <c r="D1" s="21"/>
      <c r="E1" s="21"/>
      <c r="F1" s="21"/>
      <c r="G1" s="21"/>
      <c r="H1" s="21"/>
      <c r="I1" s="21"/>
      <c r="J1" s="21"/>
    </row>
    <row r="2" customFormat="false" ht="15.75" hidden="false" customHeight="true" outlineLevel="0" collapsed="false"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17.25" hidden="false" customHeight="false" outlineLevel="0" collapsed="false">
      <c r="B3" s="21"/>
      <c r="C3" s="21"/>
      <c r="D3" s="21"/>
      <c r="E3" s="21"/>
      <c r="F3" s="21"/>
      <c r="G3" s="21"/>
      <c r="H3" s="21"/>
      <c r="I3" s="21"/>
      <c r="J3" s="23"/>
    </row>
    <row r="4" customFormat="false" ht="18" hidden="false" customHeight="true" outlineLevel="0" collapsed="false">
      <c r="B4" s="4" t="s">
        <v>63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17.25" hidden="false" customHeight="false" outlineLevel="0" collapsed="false">
      <c r="B5" s="21"/>
      <c r="C5" s="21"/>
      <c r="D5" s="21"/>
      <c r="E5" s="21"/>
      <c r="F5" s="21"/>
      <c r="G5" s="21"/>
      <c r="H5" s="21"/>
      <c r="I5" s="21"/>
      <c r="J5" s="23"/>
    </row>
    <row r="6" customFormat="false" ht="15.75" hidden="false" customHeight="true" outlineLevel="0" collapsed="false">
      <c r="B6" s="4" t="s">
        <v>64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customFormat="false" ht="17.25" hidden="false" customHeight="false" outlineLevel="0" collapsed="false">
      <c r="B7" s="21"/>
      <c r="C7" s="21"/>
      <c r="D7" s="21"/>
      <c r="E7" s="21"/>
      <c r="F7" s="21"/>
      <c r="G7" s="21"/>
      <c r="H7" s="21"/>
      <c r="I7" s="21"/>
      <c r="J7" s="23"/>
    </row>
    <row r="8" customFormat="false" ht="26.25" hidden="false" customHeight="true" outlineLevel="0" collapsed="false">
      <c r="B8" s="54" t="s">
        <v>41</v>
      </c>
      <c r="C8" s="54"/>
      <c r="D8" s="54"/>
      <c r="E8" s="54"/>
      <c r="F8" s="54"/>
      <c r="G8" s="29" t="s">
        <v>42</v>
      </c>
      <c r="H8" s="30" t="s">
        <v>43</v>
      </c>
      <c r="I8" s="30" t="s">
        <v>44</v>
      </c>
      <c r="J8" s="29" t="s">
        <v>45</v>
      </c>
      <c r="K8" s="54" t="s">
        <v>46</v>
      </c>
      <c r="L8" s="54" t="s">
        <v>47</v>
      </c>
    </row>
    <row r="9" customFormat="false" ht="16.5" hidden="false" customHeight="true" outlineLevel="0" collapsed="false">
      <c r="B9" s="54" t="n">
        <v>1</v>
      </c>
      <c r="C9" s="54"/>
      <c r="D9" s="54"/>
      <c r="E9" s="54"/>
      <c r="F9" s="54"/>
      <c r="G9" s="54" t="n">
        <v>2</v>
      </c>
      <c r="H9" s="54" t="n">
        <v>3</v>
      </c>
      <c r="I9" s="54" t="n">
        <v>4</v>
      </c>
      <c r="J9" s="54" t="n">
        <v>5</v>
      </c>
      <c r="K9" s="54" t="s">
        <v>48</v>
      </c>
      <c r="L9" s="54" t="s">
        <v>49</v>
      </c>
    </row>
    <row r="10" s="55" customFormat="true" ht="14.25" hidden="false" customHeight="false" outlineLevel="0" collapsed="false">
      <c r="B10" s="56"/>
      <c r="C10" s="56"/>
      <c r="D10" s="56"/>
      <c r="E10" s="56"/>
      <c r="F10" s="56" t="s">
        <v>65</v>
      </c>
      <c r="G10" s="57" t="n">
        <f aca="false">G11+G51</f>
        <v>204645.55</v>
      </c>
      <c r="H10" s="57" t="n">
        <f aca="false">H11+H51</f>
        <v>329118.89</v>
      </c>
      <c r="I10" s="57" t="n">
        <f aca="false">I11+I51</f>
        <v>329118.89</v>
      </c>
      <c r="J10" s="57" t="n">
        <f aca="false">J11+J51</f>
        <v>159889.35</v>
      </c>
      <c r="K10" s="58" t="n">
        <f aca="false">IFERROR(J10/G10*100,0)</f>
        <v>78.1298933692915</v>
      </c>
      <c r="L10" s="58" t="n">
        <f aca="false">IFERROR(J10/I10*100,0)</f>
        <v>48.5810310067587</v>
      </c>
    </row>
    <row r="11" s="55" customFormat="true" ht="15.75" hidden="false" customHeight="true" outlineLevel="0" collapsed="false">
      <c r="B11" s="59" t="n">
        <v>6</v>
      </c>
      <c r="C11" s="59"/>
      <c r="D11" s="59"/>
      <c r="E11" s="59"/>
      <c r="F11" s="59" t="s">
        <v>66</v>
      </c>
      <c r="G11" s="60" t="n">
        <f aca="false">G12+G33+G38+G44+G49</f>
        <v>204645.55</v>
      </c>
      <c r="H11" s="60" t="n">
        <f aca="false">H12+H33+H38+H44+H49</f>
        <v>329118.89</v>
      </c>
      <c r="I11" s="60" t="n">
        <f aca="false">I12+I33+I38+I44+I49</f>
        <v>329118.89</v>
      </c>
      <c r="J11" s="60" t="n">
        <f aca="false">J12+J33+J38+J44+J49</f>
        <v>159889.35</v>
      </c>
      <c r="K11" s="61" t="n">
        <f aca="false">IFERROR(J11/G11*100,0)</f>
        <v>78.1298933692915</v>
      </c>
      <c r="L11" s="61" t="n">
        <f aca="false">IFERROR(J11/I11*100,0)</f>
        <v>48.5810310067587</v>
      </c>
    </row>
    <row r="12" customFormat="false" ht="26.25" hidden="false" customHeight="false" outlineLevel="0" collapsed="false">
      <c r="B12" s="62"/>
      <c r="C12" s="63" t="n">
        <v>63</v>
      </c>
      <c r="D12" s="63"/>
      <c r="E12" s="63"/>
      <c r="F12" s="63" t="s">
        <v>67</v>
      </c>
      <c r="G12" s="64" t="n">
        <f aca="false">G13+G16+G21+G24+G27+G30</f>
        <v>0</v>
      </c>
      <c r="H12" s="64" t="n">
        <f aca="false">H13+H16+H21+H24+H27+H30</f>
        <v>0</v>
      </c>
      <c r="I12" s="64" t="n">
        <f aca="false">I13+I16+I21+I24+I27+I30</f>
        <v>0</v>
      </c>
      <c r="J12" s="64" t="n">
        <f aca="false">J13+J16+J21+J24+J27+J30</f>
        <v>0</v>
      </c>
      <c r="K12" s="65" t="n">
        <f aca="false">IFERROR(J12/G12*100,0)</f>
        <v>0</v>
      </c>
      <c r="L12" s="65" t="n">
        <f aca="false">IFERROR(J12/I12*100,0)</f>
        <v>0</v>
      </c>
    </row>
    <row r="13" customFormat="false" ht="14.25" hidden="false" customHeight="false" outlineLevel="0" collapsed="false">
      <c r="B13" s="62"/>
      <c r="C13" s="63"/>
      <c r="D13" s="63" t="n">
        <v>631</v>
      </c>
      <c r="E13" s="63"/>
      <c r="F13" s="63" t="s">
        <v>68</v>
      </c>
      <c r="G13" s="64" t="n">
        <f aca="false">G14+G15</f>
        <v>0</v>
      </c>
      <c r="H13" s="64" t="n">
        <f aca="false">H14+H15</f>
        <v>0</v>
      </c>
      <c r="I13" s="64" t="n">
        <f aca="false">I14+I15</f>
        <v>0</v>
      </c>
      <c r="J13" s="64" t="n">
        <f aca="false">J14+J15</f>
        <v>0</v>
      </c>
      <c r="K13" s="65" t="n">
        <f aca="false">IFERROR(J13/G13*100,0)</f>
        <v>0</v>
      </c>
      <c r="L13" s="65" t="n">
        <f aca="false">IFERROR(J13/I13*100,0)</f>
        <v>0</v>
      </c>
    </row>
    <row r="14" customFormat="false" ht="14.25" hidden="false" customHeight="false" outlineLevel="0" collapsed="false">
      <c r="B14" s="66"/>
      <c r="C14" s="66"/>
      <c r="D14" s="66"/>
      <c r="E14" s="66" t="n">
        <v>6311</v>
      </c>
      <c r="F14" s="66" t="s">
        <v>69</v>
      </c>
      <c r="G14" s="67"/>
      <c r="H14" s="67"/>
      <c r="I14" s="67"/>
      <c r="J14" s="67"/>
      <c r="K14" s="65" t="n">
        <f aca="false">IFERROR(J14/G14*100,0)</f>
        <v>0</v>
      </c>
      <c r="L14" s="65" t="n">
        <f aca="false">IFERROR(J14/I14*100,0)</f>
        <v>0</v>
      </c>
    </row>
    <row r="15" customFormat="false" ht="14.25" hidden="false" customHeight="false" outlineLevel="0" collapsed="false">
      <c r="B15" s="66"/>
      <c r="C15" s="66"/>
      <c r="D15" s="66"/>
      <c r="E15" s="66" t="n">
        <v>6312</v>
      </c>
      <c r="F15" s="66" t="s">
        <v>70</v>
      </c>
      <c r="G15" s="67"/>
      <c r="H15" s="67"/>
      <c r="I15" s="67"/>
      <c r="J15" s="67"/>
      <c r="K15" s="65" t="n">
        <f aca="false">IFERROR(J15/G15*100,0)</f>
        <v>0</v>
      </c>
      <c r="L15" s="65" t="n">
        <f aca="false">IFERROR(J15/I15*100,0)</f>
        <v>0</v>
      </c>
    </row>
    <row r="16" customFormat="false" ht="14.25" hidden="false" customHeight="false" outlineLevel="0" collapsed="false">
      <c r="B16" s="66"/>
      <c r="C16" s="66"/>
      <c r="D16" s="66" t="n">
        <v>632</v>
      </c>
      <c r="E16" s="66"/>
      <c r="F16" s="66" t="s">
        <v>71</v>
      </c>
      <c r="G16" s="64" t="n">
        <f aca="false">G17+G18+G19+G20</f>
        <v>0</v>
      </c>
      <c r="H16" s="64" t="n">
        <f aca="false">H17+H18+H19+H20</f>
        <v>0</v>
      </c>
      <c r="I16" s="64" t="n">
        <f aca="false">I17+I18+I19+I20</f>
        <v>0</v>
      </c>
      <c r="J16" s="64" t="n">
        <f aca="false">J17+J18+J19+J20</f>
        <v>0</v>
      </c>
      <c r="K16" s="65" t="n">
        <f aca="false">IFERROR(J16/G16*100,0)</f>
        <v>0</v>
      </c>
      <c r="L16" s="65" t="n">
        <f aca="false">IFERROR(J16/I16*100,0)</f>
        <v>0</v>
      </c>
    </row>
    <row r="17" customFormat="false" ht="14.25" hidden="false" customHeight="false" outlineLevel="0" collapsed="false">
      <c r="B17" s="66"/>
      <c r="C17" s="66"/>
      <c r="D17" s="66"/>
      <c r="E17" s="66" t="n">
        <v>6321</v>
      </c>
      <c r="F17" s="66" t="s">
        <v>72</v>
      </c>
      <c r="G17" s="67"/>
      <c r="H17" s="67"/>
      <c r="I17" s="67"/>
      <c r="J17" s="67"/>
      <c r="K17" s="65" t="n">
        <f aca="false">IFERROR(J17/G17*100,0)</f>
        <v>0</v>
      </c>
      <c r="L17" s="65" t="n">
        <f aca="false">IFERROR(J17/I17*100,0)</f>
        <v>0</v>
      </c>
    </row>
    <row r="18" customFormat="false" ht="14.25" hidden="false" customHeight="false" outlineLevel="0" collapsed="false">
      <c r="B18" s="66"/>
      <c r="C18" s="66"/>
      <c r="D18" s="66"/>
      <c r="E18" s="66" t="n">
        <v>6322</v>
      </c>
      <c r="F18" s="66" t="s">
        <v>73</v>
      </c>
      <c r="G18" s="67"/>
      <c r="H18" s="67"/>
      <c r="I18" s="67"/>
      <c r="J18" s="67"/>
      <c r="K18" s="65" t="n">
        <f aca="false">IFERROR(J18/G18*100,0)</f>
        <v>0</v>
      </c>
      <c r="L18" s="65" t="n">
        <f aca="false">IFERROR(J18/I18*100,0)</f>
        <v>0</v>
      </c>
    </row>
    <row r="19" customFormat="false" ht="14.25" hidden="false" customHeight="false" outlineLevel="0" collapsed="false">
      <c r="B19" s="66"/>
      <c r="C19" s="66"/>
      <c r="D19" s="66"/>
      <c r="E19" s="66" t="n">
        <v>6323</v>
      </c>
      <c r="F19" s="66" t="s">
        <v>74</v>
      </c>
      <c r="G19" s="67"/>
      <c r="H19" s="67"/>
      <c r="I19" s="67"/>
      <c r="J19" s="67"/>
      <c r="K19" s="65" t="n">
        <f aca="false">IFERROR(J19/G19*100,0)</f>
        <v>0</v>
      </c>
      <c r="L19" s="65" t="n">
        <f aca="false">IFERROR(J19/I19*100,0)</f>
        <v>0</v>
      </c>
    </row>
    <row r="20" customFormat="false" ht="14.25" hidden="false" customHeight="false" outlineLevel="0" collapsed="false">
      <c r="B20" s="66"/>
      <c r="C20" s="66"/>
      <c r="D20" s="66"/>
      <c r="E20" s="66" t="n">
        <v>6324</v>
      </c>
      <c r="F20" s="66" t="s">
        <v>75</v>
      </c>
      <c r="G20" s="67"/>
      <c r="H20" s="67"/>
      <c r="I20" s="67"/>
      <c r="J20" s="67"/>
      <c r="K20" s="65" t="n">
        <f aca="false">IFERROR(J20/G20*100,0)</f>
        <v>0</v>
      </c>
      <c r="L20" s="65" t="n">
        <f aca="false">IFERROR(J20/I20*100,0)</f>
        <v>0</v>
      </c>
    </row>
    <row r="21" customFormat="false" ht="14.25" hidden="false" customHeight="false" outlineLevel="0" collapsed="false">
      <c r="B21" s="66"/>
      <c r="C21" s="66"/>
      <c r="D21" s="66" t="n">
        <v>633</v>
      </c>
      <c r="E21" s="66"/>
      <c r="F21" s="66" t="s">
        <v>76</v>
      </c>
      <c r="G21" s="64" t="n">
        <f aca="false">G22+G23</f>
        <v>0</v>
      </c>
      <c r="H21" s="64" t="n">
        <f aca="false">H22+H23</f>
        <v>0</v>
      </c>
      <c r="I21" s="64" t="n">
        <f aca="false">I22+I23</f>
        <v>0</v>
      </c>
      <c r="J21" s="64" t="n">
        <f aca="false">J22+J23</f>
        <v>0</v>
      </c>
      <c r="K21" s="65" t="n">
        <f aca="false">IFERROR(J21/G21*100,0)</f>
        <v>0</v>
      </c>
      <c r="L21" s="65" t="n">
        <f aca="false">IFERROR(J21/I21*100,0)</f>
        <v>0</v>
      </c>
    </row>
    <row r="22" customFormat="false" ht="14.25" hidden="false" customHeight="false" outlineLevel="0" collapsed="false">
      <c r="B22" s="66"/>
      <c r="C22" s="66"/>
      <c r="D22" s="66"/>
      <c r="E22" s="66" t="n">
        <v>6331</v>
      </c>
      <c r="F22" s="66" t="s">
        <v>77</v>
      </c>
      <c r="G22" s="67" t="n">
        <f aca="false">'PR-RAS'!D59</f>
        <v>0</v>
      </c>
      <c r="H22" s="67" t="n">
        <f aca="false">'Programska klasifikacija'!F160</f>
        <v>0</v>
      </c>
      <c r="I22" s="67" t="n">
        <f aca="false">'Programska klasifikacija'!G160</f>
        <v>0</v>
      </c>
      <c r="J22" s="67" t="n">
        <f aca="false">'PR-RAS'!E59</f>
        <v>0</v>
      </c>
      <c r="K22" s="65" t="n">
        <f aca="false">IFERROR(J22/G22*100,0)</f>
        <v>0</v>
      </c>
      <c r="L22" s="65" t="n">
        <f aca="false">IFERROR(J22/I22*100,0)</f>
        <v>0</v>
      </c>
    </row>
    <row r="23" customFormat="false" ht="14.25" hidden="false" customHeight="false" outlineLevel="0" collapsed="false">
      <c r="B23" s="66"/>
      <c r="C23" s="66"/>
      <c r="D23" s="66"/>
      <c r="E23" s="66" t="n">
        <v>6332</v>
      </c>
      <c r="F23" s="66" t="s">
        <v>78</v>
      </c>
      <c r="G23" s="67" t="n">
        <f aca="false">'PR-RAS'!D60</f>
        <v>0</v>
      </c>
      <c r="H23" s="67"/>
      <c r="I23" s="67"/>
      <c r="J23" s="67" t="n">
        <f aca="false">'PR-RAS'!E60</f>
        <v>0</v>
      </c>
      <c r="K23" s="65" t="n">
        <f aca="false">IFERROR(J23/G23*100,0)</f>
        <v>0</v>
      </c>
      <c r="L23" s="65" t="n">
        <f aca="false">IFERROR(J23/I23*100,0)</f>
        <v>0</v>
      </c>
    </row>
    <row r="24" customFormat="false" ht="14.25" hidden="false" customHeight="false" outlineLevel="0" collapsed="false">
      <c r="B24" s="66"/>
      <c r="C24" s="66"/>
      <c r="D24" s="66" t="n">
        <v>634</v>
      </c>
      <c r="E24" s="66"/>
      <c r="F24" s="66" t="s">
        <v>79</v>
      </c>
      <c r="G24" s="64" t="n">
        <f aca="false">G25+G26</f>
        <v>0</v>
      </c>
      <c r="H24" s="64" t="n">
        <f aca="false">H25+H26</f>
        <v>0</v>
      </c>
      <c r="I24" s="64" t="n">
        <f aca="false">I25+I26</f>
        <v>0</v>
      </c>
      <c r="J24" s="64" t="n">
        <f aca="false">J25+J26</f>
        <v>0</v>
      </c>
      <c r="K24" s="65" t="n">
        <f aca="false">IFERROR(J24/G24*100,0)</f>
        <v>0</v>
      </c>
      <c r="L24" s="65" t="n">
        <f aca="false">IFERROR(J24/I24*100,0)</f>
        <v>0</v>
      </c>
    </row>
    <row r="25" customFormat="false" ht="14.25" hidden="false" customHeight="false" outlineLevel="0" collapsed="false">
      <c r="B25" s="66"/>
      <c r="C25" s="66"/>
      <c r="D25" s="66"/>
      <c r="E25" s="66" t="n">
        <v>6341</v>
      </c>
      <c r="F25" s="66" t="s">
        <v>80</v>
      </c>
      <c r="G25" s="67"/>
      <c r="H25" s="67"/>
      <c r="I25" s="67"/>
      <c r="J25" s="67"/>
      <c r="K25" s="65" t="n">
        <f aca="false">IFERROR(J25/G25*100,0)</f>
        <v>0</v>
      </c>
      <c r="L25" s="65" t="n">
        <f aca="false">IFERROR(J25/I25*100,0)</f>
        <v>0</v>
      </c>
    </row>
    <row r="26" customFormat="false" ht="14.25" hidden="false" customHeight="false" outlineLevel="0" collapsed="false">
      <c r="B26" s="66"/>
      <c r="C26" s="66"/>
      <c r="D26" s="66"/>
      <c r="E26" s="66" t="n">
        <v>6342</v>
      </c>
      <c r="F26" s="66" t="s">
        <v>81</v>
      </c>
      <c r="G26" s="67"/>
      <c r="H26" s="67"/>
      <c r="I26" s="67"/>
      <c r="J26" s="67"/>
      <c r="K26" s="65" t="n">
        <f aca="false">IFERROR(J26/G26*100,0)</f>
        <v>0</v>
      </c>
      <c r="L26" s="65" t="n">
        <f aca="false">IFERROR(J26/I26*100,0)</f>
        <v>0</v>
      </c>
    </row>
    <row r="27" customFormat="false" ht="14.25" hidden="false" customHeight="false" outlineLevel="0" collapsed="false">
      <c r="B27" s="66"/>
      <c r="C27" s="66"/>
      <c r="D27" s="66" t="n">
        <v>636</v>
      </c>
      <c r="E27" s="66"/>
      <c r="F27" s="66" t="s">
        <v>82</v>
      </c>
      <c r="G27" s="64" t="n">
        <f aca="false">G28+G29</f>
        <v>0</v>
      </c>
      <c r="H27" s="64" t="n">
        <f aca="false">H28+H29</f>
        <v>0</v>
      </c>
      <c r="I27" s="64" t="n">
        <f aca="false">I28+I29</f>
        <v>0</v>
      </c>
      <c r="J27" s="64" t="n">
        <f aca="false">J28+J29</f>
        <v>0</v>
      </c>
      <c r="K27" s="65" t="n">
        <f aca="false">IFERROR(J27/G27*100,0)</f>
        <v>0</v>
      </c>
      <c r="L27" s="65" t="n">
        <f aca="false">IFERROR(J27/I27*100,0)</f>
        <v>0</v>
      </c>
    </row>
    <row r="28" customFormat="false" ht="14.25" hidden="false" customHeight="false" outlineLevel="0" collapsed="false">
      <c r="B28" s="66"/>
      <c r="C28" s="66"/>
      <c r="D28" s="66"/>
      <c r="E28" s="66" t="n">
        <v>6361</v>
      </c>
      <c r="F28" s="66" t="s">
        <v>83</v>
      </c>
      <c r="G28" s="67"/>
      <c r="H28" s="67"/>
      <c r="I28" s="67"/>
      <c r="J28" s="67"/>
      <c r="K28" s="65" t="n">
        <f aca="false">IFERROR(J28/G28*100,0)</f>
        <v>0</v>
      </c>
      <c r="L28" s="65" t="n">
        <f aca="false">IFERROR(J28/I28*100,0)</f>
        <v>0</v>
      </c>
    </row>
    <row r="29" customFormat="false" ht="14.25" hidden="false" customHeight="false" outlineLevel="0" collapsed="false">
      <c r="B29" s="66"/>
      <c r="C29" s="66"/>
      <c r="D29" s="66"/>
      <c r="E29" s="66" t="n">
        <v>6362</v>
      </c>
      <c r="F29" s="66" t="s">
        <v>84</v>
      </c>
      <c r="G29" s="67"/>
      <c r="H29" s="67"/>
      <c r="I29" s="67"/>
      <c r="J29" s="67"/>
      <c r="K29" s="65" t="n">
        <f aca="false">IFERROR(J29/G29*100,0)</f>
        <v>0</v>
      </c>
      <c r="L29" s="65" t="n">
        <f aca="false">IFERROR(J29/I29*100,0)</f>
        <v>0</v>
      </c>
    </row>
    <row r="30" customFormat="false" ht="14.25" hidden="false" customHeight="false" outlineLevel="0" collapsed="false">
      <c r="B30" s="66"/>
      <c r="C30" s="66"/>
      <c r="D30" s="66" t="n">
        <v>638</v>
      </c>
      <c r="E30" s="66"/>
      <c r="F30" s="66" t="s">
        <v>85</v>
      </c>
      <c r="G30" s="64" t="n">
        <f aca="false">G31+G32</f>
        <v>0</v>
      </c>
      <c r="H30" s="64" t="n">
        <f aca="false">H31+H32</f>
        <v>0</v>
      </c>
      <c r="I30" s="64" t="n">
        <f aca="false">I31+I32</f>
        <v>0</v>
      </c>
      <c r="J30" s="64" t="n">
        <f aca="false">J31+J32</f>
        <v>0</v>
      </c>
      <c r="K30" s="65" t="n">
        <f aca="false">IFERROR(J30/G30*100,0)</f>
        <v>0</v>
      </c>
      <c r="L30" s="65" t="n">
        <f aca="false">IFERROR(J30/I30*100,0)</f>
        <v>0</v>
      </c>
    </row>
    <row r="31" customFormat="false" ht="14.25" hidden="false" customHeight="false" outlineLevel="0" collapsed="false">
      <c r="B31" s="66"/>
      <c r="C31" s="66"/>
      <c r="D31" s="66"/>
      <c r="E31" s="66" t="n">
        <v>6381</v>
      </c>
      <c r="F31" s="66" t="s">
        <v>86</v>
      </c>
      <c r="G31" s="67"/>
      <c r="H31" s="67"/>
      <c r="I31" s="67"/>
      <c r="J31" s="67"/>
      <c r="K31" s="65" t="n">
        <f aca="false">IFERROR(J31/G31*100,0)</f>
        <v>0</v>
      </c>
      <c r="L31" s="65" t="n">
        <f aca="false">IFERROR(J31/I31*100,0)</f>
        <v>0</v>
      </c>
    </row>
    <row r="32" customFormat="false" ht="14.25" hidden="false" customHeight="false" outlineLevel="0" collapsed="false">
      <c r="B32" s="66"/>
      <c r="C32" s="66"/>
      <c r="D32" s="66"/>
      <c r="E32" s="66" t="n">
        <v>6382</v>
      </c>
      <c r="F32" s="66" t="s">
        <v>87</v>
      </c>
      <c r="G32" s="67"/>
      <c r="H32" s="67"/>
      <c r="I32" s="67"/>
      <c r="J32" s="67"/>
      <c r="K32" s="65" t="n">
        <f aca="false">IFERROR(J32/G32*100,0)</f>
        <v>0</v>
      </c>
      <c r="L32" s="65" t="n">
        <f aca="false">IFERROR(J32/I32*100,0)</f>
        <v>0</v>
      </c>
    </row>
    <row r="33" customFormat="false" ht="14.25" hidden="false" customHeight="false" outlineLevel="0" collapsed="false">
      <c r="B33" s="66"/>
      <c r="C33" s="66" t="n">
        <v>64</v>
      </c>
      <c r="D33" s="66"/>
      <c r="E33" s="66"/>
      <c r="F33" s="66" t="s">
        <v>88</v>
      </c>
      <c r="G33" s="64" t="n">
        <f aca="false">G34</f>
        <v>0.89</v>
      </c>
      <c r="H33" s="64" t="n">
        <f aca="false">H34</f>
        <v>0</v>
      </c>
      <c r="I33" s="64" t="n">
        <f aca="false">I34</f>
        <v>0</v>
      </c>
      <c r="J33" s="64" t="n">
        <f aca="false">J34</f>
        <v>0</v>
      </c>
      <c r="K33" s="65" t="n">
        <f aca="false">IFERROR(J33/G33*100,0)</f>
        <v>0</v>
      </c>
      <c r="L33" s="65" t="n">
        <f aca="false">IFERROR(J33/I33*100,0)</f>
        <v>0</v>
      </c>
    </row>
    <row r="34" customFormat="false" ht="14.25" hidden="false" customHeight="false" outlineLevel="0" collapsed="false">
      <c r="B34" s="66"/>
      <c r="C34" s="66"/>
      <c r="D34" s="66" t="n">
        <v>641</v>
      </c>
      <c r="E34" s="66"/>
      <c r="F34" s="66" t="s">
        <v>89</v>
      </c>
      <c r="G34" s="64" t="n">
        <f aca="false">G35+G36+G37</f>
        <v>0.89</v>
      </c>
      <c r="H34" s="64" t="n">
        <f aca="false">H35+H36+H37</f>
        <v>0</v>
      </c>
      <c r="I34" s="64" t="n">
        <f aca="false">I35+I36+I37</f>
        <v>0</v>
      </c>
      <c r="J34" s="64" t="n">
        <f aca="false">J35+J36+J37</f>
        <v>0</v>
      </c>
      <c r="K34" s="65" t="n">
        <f aca="false">IFERROR(J34/G34*100,0)</f>
        <v>0</v>
      </c>
      <c r="L34" s="65" t="n">
        <f aca="false">IFERROR(J34/I34*100,0)</f>
        <v>0</v>
      </c>
    </row>
    <row r="35" customFormat="false" ht="14.25" hidden="false" customHeight="false" outlineLevel="0" collapsed="false">
      <c r="B35" s="66"/>
      <c r="C35" s="66"/>
      <c r="D35" s="66"/>
      <c r="E35" s="66" t="n">
        <v>6412</v>
      </c>
      <c r="F35" s="66" t="s">
        <v>90</v>
      </c>
      <c r="G35" s="67" t="n">
        <f aca="false">'PR-RAS'!D84</f>
        <v>0</v>
      </c>
      <c r="H35" s="67"/>
      <c r="I35" s="67"/>
      <c r="J35" s="67" t="n">
        <f aca="false">'PR-RAS'!E84</f>
        <v>0</v>
      </c>
      <c r="K35" s="65" t="n">
        <f aca="false">IFERROR(J35/G35*100,0)</f>
        <v>0</v>
      </c>
      <c r="L35" s="65" t="n">
        <f aca="false">IFERROR(J35/I35*100,0)</f>
        <v>0</v>
      </c>
    </row>
    <row r="36" customFormat="false" ht="14.25" hidden="false" customHeight="false" outlineLevel="0" collapsed="false">
      <c r="B36" s="66"/>
      <c r="C36" s="66"/>
      <c r="D36" s="66"/>
      <c r="E36" s="66" t="n">
        <v>6413</v>
      </c>
      <c r="F36" s="66" t="s">
        <v>91</v>
      </c>
      <c r="G36" s="67" t="n">
        <f aca="false">'PR-RAS'!D85</f>
        <v>0</v>
      </c>
      <c r="H36" s="67"/>
      <c r="I36" s="67"/>
      <c r="J36" s="67" t="n">
        <f aca="false">'PR-RAS'!E85</f>
        <v>0</v>
      </c>
      <c r="K36" s="65" t="n">
        <f aca="false">IFERROR(J36/G36*100,0)</f>
        <v>0</v>
      </c>
      <c r="L36" s="65" t="n">
        <f aca="false">IFERROR(J36/I36*100,0)</f>
        <v>0</v>
      </c>
    </row>
    <row r="37" customFormat="false" ht="14.25" hidden="false" customHeight="false" outlineLevel="0" collapsed="false">
      <c r="B37" s="66"/>
      <c r="C37" s="66"/>
      <c r="D37" s="66"/>
      <c r="E37" s="66" t="n">
        <v>6419</v>
      </c>
      <c r="F37" s="66" t="s">
        <v>92</v>
      </c>
      <c r="G37" s="67" t="n">
        <f aca="false">'PR-RAS'!D90</f>
        <v>0.89</v>
      </c>
      <c r="H37" s="67"/>
      <c r="I37" s="67"/>
      <c r="J37" s="67" t="n">
        <f aca="false">'PR-RAS'!E86</f>
        <v>0</v>
      </c>
      <c r="K37" s="65" t="n">
        <f aca="false">IFERROR(J37/G37*100,0)</f>
        <v>0</v>
      </c>
      <c r="L37" s="65" t="n">
        <f aca="false">IFERROR(J37/I37*100,0)</f>
        <v>0</v>
      </c>
    </row>
    <row r="38" customFormat="false" ht="26.25" hidden="false" customHeight="false" outlineLevel="0" collapsed="false">
      <c r="B38" s="66"/>
      <c r="C38" s="66" t="n">
        <v>65</v>
      </c>
      <c r="D38" s="68"/>
      <c r="E38" s="68"/>
      <c r="F38" s="69" t="s">
        <v>93</v>
      </c>
      <c r="G38" s="64" t="n">
        <f aca="false">G39+G41</f>
        <v>35596.38</v>
      </c>
      <c r="H38" s="64" t="n">
        <f aca="false">H39+H41</f>
        <v>65518.89</v>
      </c>
      <c r="I38" s="64" t="n">
        <f aca="false">I39+I41</f>
        <v>65518.89</v>
      </c>
      <c r="J38" s="64" t="n">
        <f aca="false">J39+J41</f>
        <v>37132.36</v>
      </c>
      <c r="K38" s="65" t="n">
        <f aca="false">IFERROR(J38/G38*100,0)</f>
        <v>104.314989333185</v>
      </c>
      <c r="L38" s="65" t="n">
        <f aca="false">IFERROR(J38/I38*100,0)</f>
        <v>56.674281264533</v>
      </c>
    </row>
    <row r="39" customFormat="false" ht="14.25" hidden="false" customHeight="false" outlineLevel="0" collapsed="false">
      <c r="B39" s="66"/>
      <c r="C39" s="70"/>
      <c r="D39" s="68" t="n">
        <v>652</v>
      </c>
      <c r="E39" s="68"/>
      <c r="F39" s="63" t="s">
        <v>94</v>
      </c>
      <c r="G39" s="64" t="n">
        <f aca="false">G40</f>
        <v>35596.38</v>
      </c>
      <c r="H39" s="64" t="n">
        <f aca="false">H40</f>
        <v>65518.89</v>
      </c>
      <c r="I39" s="64" t="n">
        <f aca="false">I40</f>
        <v>65518.89</v>
      </c>
      <c r="J39" s="64" t="n">
        <f aca="false">J40</f>
        <v>37132.36</v>
      </c>
      <c r="K39" s="65" t="n">
        <f aca="false">IFERROR(J39/G39*100,0)</f>
        <v>104.314989333185</v>
      </c>
      <c r="L39" s="65" t="n">
        <f aca="false">IFERROR(J39/I39*100,0)</f>
        <v>56.674281264533</v>
      </c>
    </row>
    <row r="40" customFormat="false" ht="14.25" hidden="false" customHeight="false" outlineLevel="0" collapsed="false">
      <c r="B40" s="66"/>
      <c r="C40" s="70"/>
      <c r="D40" s="68"/>
      <c r="E40" s="68" t="n">
        <v>6526</v>
      </c>
      <c r="F40" s="63" t="s">
        <v>95</v>
      </c>
      <c r="G40" s="67" t="n">
        <f aca="false">'PR-RAS'!D117</f>
        <v>35596.38</v>
      </c>
      <c r="H40" s="67" t="n">
        <f aca="false">'Programska klasifikacija'!F112</f>
        <v>65518.89</v>
      </c>
      <c r="I40" s="67" t="n">
        <f aca="false">'Programska klasifikacija'!G112</f>
        <v>65518.89</v>
      </c>
      <c r="J40" s="67" t="n">
        <f aca="false">'PR-RAS'!E117</f>
        <v>37132.36</v>
      </c>
      <c r="K40" s="65" t="n">
        <f aca="false">IFERROR(J40/G40*100,0)</f>
        <v>104.314989333185</v>
      </c>
      <c r="L40" s="65" t="n">
        <f aca="false">IFERROR(J40/I40*100,0)</f>
        <v>56.674281264533</v>
      </c>
    </row>
    <row r="41" customFormat="false" ht="26.25" hidden="false" customHeight="false" outlineLevel="0" collapsed="false">
      <c r="B41" s="66"/>
      <c r="C41" s="70"/>
      <c r="D41" s="68" t="n">
        <v>663</v>
      </c>
      <c r="E41" s="68"/>
      <c r="F41" s="63" t="s">
        <v>96</v>
      </c>
      <c r="G41" s="64" t="n">
        <f aca="false">G42+G43</f>
        <v>0</v>
      </c>
      <c r="H41" s="64" t="n">
        <f aca="false">H42+H43</f>
        <v>0</v>
      </c>
      <c r="I41" s="64" t="n">
        <f aca="false">I42+I43</f>
        <v>0</v>
      </c>
      <c r="J41" s="64" t="n">
        <f aca="false">J42+J43</f>
        <v>0</v>
      </c>
      <c r="K41" s="65" t="n">
        <f aca="false">IFERROR(J41/G41*100,0)</f>
        <v>0</v>
      </c>
      <c r="L41" s="65" t="n">
        <f aca="false">IFERROR(J41/I41*100,0)</f>
        <v>0</v>
      </c>
    </row>
    <row r="42" customFormat="false" ht="14.25" hidden="false" customHeight="false" outlineLevel="0" collapsed="false">
      <c r="B42" s="66"/>
      <c r="C42" s="70"/>
      <c r="D42" s="68"/>
      <c r="E42" s="68" t="n">
        <v>6631</v>
      </c>
      <c r="F42" s="63" t="s">
        <v>97</v>
      </c>
      <c r="G42" s="67" t="n">
        <f aca="false">'PR-RAS'!D130</f>
        <v>0</v>
      </c>
      <c r="H42" s="67" t="n">
        <f aca="false">'Programska klasifikacija'!F208</f>
        <v>0</v>
      </c>
      <c r="I42" s="67" t="n">
        <f aca="false">'Programska klasifikacija'!G208</f>
        <v>0</v>
      </c>
      <c r="J42" s="67" t="n">
        <f aca="false">'PR-RAS'!E130</f>
        <v>0</v>
      </c>
      <c r="K42" s="65" t="n">
        <f aca="false">IFERROR(J42/G42*100,0)</f>
        <v>0</v>
      </c>
      <c r="L42" s="65" t="n">
        <f aca="false">IFERROR(J42/I42*100,0)</f>
        <v>0</v>
      </c>
    </row>
    <row r="43" customFormat="false" ht="14.25" hidden="false" customHeight="false" outlineLevel="0" collapsed="false">
      <c r="B43" s="66"/>
      <c r="C43" s="66"/>
      <c r="D43" s="68"/>
      <c r="E43" s="68" t="n">
        <v>6632</v>
      </c>
      <c r="F43" s="63" t="s">
        <v>98</v>
      </c>
      <c r="G43" s="67" t="n">
        <f aca="false">'PR-RAS'!D131</f>
        <v>0</v>
      </c>
      <c r="H43" s="67"/>
      <c r="I43" s="67"/>
      <c r="J43" s="67" t="n">
        <f aca="false">'PR-RAS'!E131</f>
        <v>0</v>
      </c>
      <c r="K43" s="65" t="n">
        <f aca="false">IFERROR(J43/G43*100,0)</f>
        <v>0</v>
      </c>
      <c r="L43" s="65" t="n">
        <f aca="false">IFERROR(J43/I43*100,0)</f>
        <v>0</v>
      </c>
    </row>
    <row r="44" customFormat="false" ht="26.25" hidden="false" customHeight="false" outlineLevel="0" collapsed="false">
      <c r="B44" s="66"/>
      <c r="C44" s="66" t="n">
        <v>67</v>
      </c>
      <c r="D44" s="68"/>
      <c r="E44" s="68"/>
      <c r="F44" s="63" t="s">
        <v>99</v>
      </c>
      <c r="G44" s="64" t="n">
        <f aca="false">G45</f>
        <v>169048.28</v>
      </c>
      <c r="H44" s="64" t="n">
        <f aca="false">H45</f>
        <v>263600</v>
      </c>
      <c r="I44" s="64" t="n">
        <f aca="false">I45</f>
        <v>263600</v>
      </c>
      <c r="J44" s="64" t="n">
        <f aca="false">J45</f>
        <v>122756.99</v>
      </c>
      <c r="K44" s="65" t="n">
        <f aca="false">IFERROR(J44/G44*100,0)</f>
        <v>72.6165270655224</v>
      </c>
      <c r="L44" s="65" t="n">
        <f aca="false">IFERROR(J44/I44*100,0)</f>
        <v>46.5694195751138</v>
      </c>
    </row>
    <row r="45" customFormat="false" ht="14.25" hidden="false" customHeight="false" outlineLevel="0" collapsed="false">
      <c r="B45" s="66"/>
      <c r="C45" s="66"/>
      <c r="D45" s="68" t="n">
        <v>671</v>
      </c>
      <c r="E45" s="68"/>
      <c r="F45" s="63" t="s">
        <v>100</v>
      </c>
      <c r="G45" s="64" t="n">
        <f aca="false">G46+G47+G48</f>
        <v>169048.28</v>
      </c>
      <c r="H45" s="64" t="n">
        <f aca="false">H46+H47+H48</f>
        <v>263600</v>
      </c>
      <c r="I45" s="64" t="n">
        <f aca="false">I46+I47+I48</f>
        <v>263600</v>
      </c>
      <c r="J45" s="64" t="n">
        <f aca="false">J46+J47+J48</f>
        <v>122756.99</v>
      </c>
      <c r="K45" s="65" t="n">
        <f aca="false">IFERROR(J45/G45*100,0)</f>
        <v>72.6165270655224</v>
      </c>
      <c r="L45" s="65" t="n">
        <f aca="false">IFERROR(J45/I45*100,0)</f>
        <v>46.5694195751138</v>
      </c>
    </row>
    <row r="46" customFormat="false" ht="14.25" hidden="false" customHeight="false" outlineLevel="0" collapsed="false">
      <c r="B46" s="66"/>
      <c r="C46" s="66"/>
      <c r="D46" s="68"/>
      <c r="E46" s="68" t="n">
        <v>6711</v>
      </c>
      <c r="F46" s="63" t="s">
        <v>101</v>
      </c>
      <c r="G46" s="67" t="n">
        <f aca="false">'PR-RAS'!D136</f>
        <v>169048.28</v>
      </c>
      <c r="H46" s="67" t="n">
        <f aca="false">'Programska klasifikacija'!F16</f>
        <v>253600</v>
      </c>
      <c r="I46" s="67" t="n">
        <f aca="false">'Programska klasifikacija'!G16</f>
        <v>253600</v>
      </c>
      <c r="J46" s="67" t="n">
        <f aca="false">'PR-RAS'!E136</f>
        <v>122756.99</v>
      </c>
      <c r="K46" s="65" t="n">
        <f aca="false">IFERROR(J46/G46*100,0)</f>
        <v>72.6165270655224</v>
      </c>
      <c r="L46" s="65" t="n">
        <f aca="false">IFERROR(J46/I46*100,0)</f>
        <v>48.4057531545741</v>
      </c>
    </row>
    <row r="47" customFormat="false" ht="14.25" hidden="false" customHeight="false" outlineLevel="0" collapsed="false">
      <c r="B47" s="66"/>
      <c r="C47" s="66"/>
      <c r="D47" s="68"/>
      <c r="E47" s="68" t="n">
        <v>6712</v>
      </c>
      <c r="F47" s="63" t="s">
        <v>102</v>
      </c>
      <c r="G47" s="67" t="n">
        <f aca="false">'PR-RAS'!D137</f>
        <v>0</v>
      </c>
      <c r="H47" s="67" t="n">
        <f aca="false">'Programska klasifikacija'!F256</f>
        <v>10000</v>
      </c>
      <c r="I47" s="67" t="n">
        <f aca="false">'Programska klasifikacija'!G256</f>
        <v>10000</v>
      </c>
      <c r="J47" s="67" t="n">
        <f aca="false">'PR-RAS'!E137</f>
        <v>0</v>
      </c>
      <c r="K47" s="65" t="n">
        <f aca="false">IFERROR(J47/G47*100,0)</f>
        <v>0</v>
      </c>
      <c r="L47" s="65" t="n">
        <f aca="false">IFERROR(J47/I47*100,0)</f>
        <v>0</v>
      </c>
    </row>
    <row r="48" customFormat="false" ht="26.25" hidden="false" customHeight="false" outlineLevel="0" collapsed="false">
      <c r="B48" s="66"/>
      <c r="C48" s="66"/>
      <c r="D48" s="68"/>
      <c r="E48" s="68" t="n">
        <v>6714</v>
      </c>
      <c r="F48" s="63" t="s">
        <v>103</v>
      </c>
      <c r="G48" s="67"/>
      <c r="H48" s="67"/>
      <c r="I48" s="67"/>
      <c r="J48" s="67"/>
      <c r="K48" s="65" t="n">
        <f aca="false">IFERROR(J48/G48*100,0)</f>
        <v>0</v>
      </c>
      <c r="L48" s="65" t="n">
        <f aca="false">IFERROR(J48/I48*100,0)</f>
        <v>0</v>
      </c>
    </row>
    <row r="49" customFormat="false" ht="14.25" hidden="false" customHeight="false" outlineLevel="0" collapsed="false">
      <c r="B49" s="66"/>
      <c r="C49" s="66" t="n">
        <v>68</v>
      </c>
      <c r="D49" s="68"/>
      <c r="E49" s="68"/>
      <c r="F49" s="63" t="s">
        <v>104</v>
      </c>
      <c r="G49" s="64" t="n">
        <f aca="false">G50</f>
        <v>0</v>
      </c>
      <c r="H49" s="64" t="n">
        <f aca="false">H50</f>
        <v>0</v>
      </c>
      <c r="I49" s="64" t="n">
        <f aca="false">I50</f>
        <v>0</v>
      </c>
      <c r="J49" s="64" t="n">
        <f aca="false">J50</f>
        <v>0</v>
      </c>
      <c r="K49" s="65" t="n">
        <f aca="false">IFERROR(J49/G49*100,0)</f>
        <v>0</v>
      </c>
      <c r="L49" s="65" t="n">
        <f aca="false">IFERROR(J49/I49*100,0)</f>
        <v>0</v>
      </c>
    </row>
    <row r="50" customFormat="false" ht="14.25" hidden="false" customHeight="false" outlineLevel="0" collapsed="false">
      <c r="B50" s="66"/>
      <c r="C50" s="66"/>
      <c r="D50" s="68" t="n">
        <v>683</v>
      </c>
      <c r="E50" s="68"/>
      <c r="F50" s="63" t="s">
        <v>105</v>
      </c>
      <c r="G50" s="67"/>
      <c r="H50" s="67"/>
      <c r="I50" s="67"/>
      <c r="J50" s="67"/>
      <c r="K50" s="65" t="n">
        <f aca="false">IFERROR(J50/G50*100,0)</f>
        <v>0</v>
      </c>
      <c r="L50" s="65" t="n">
        <f aca="false">IFERROR(J50/I50*100,0)</f>
        <v>0</v>
      </c>
    </row>
    <row r="51" s="55" customFormat="true" ht="14.25" hidden="false" customHeight="false" outlineLevel="0" collapsed="false">
      <c r="B51" s="71" t="n">
        <v>7</v>
      </c>
      <c r="C51" s="71"/>
      <c r="D51" s="72"/>
      <c r="E51" s="72"/>
      <c r="F51" s="59" t="s">
        <v>106</v>
      </c>
      <c r="G51" s="60" t="n">
        <f aca="false">G52+G55</f>
        <v>0</v>
      </c>
      <c r="H51" s="60" t="n">
        <f aca="false">H52+H55</f>
        <v>0</v>
      </c>
      <c r="I51" s="60" t="n">
        <f aca="false">I52+I55</f>
        <v>0</v>
      </c>
      <c r="J51" s="60" t="n">
        <f aca="false">J52+J55</f>
        <v>0</v>
      </c>
      <c r="K51" s="61" t="n">
        <f aca="false">IFERROR(J51/G51*100,0)</f>
        <v>0</v>
      </c>
      <c r="L51" s="61" t="n">
        <f aca="false">IFERROR(J51/I51*100,0)</f>
        <v>0</v>
      </c>
    </row>
    <row r="52" customFormat="false" ht="14.25" hidden="false" customHeight="false" outlineLevel="0" collapsed="false">
      <c r="B52" s="66"/>
      <c r="C52" s="66" t="n">
        <v>72</v>
      </c>
      <c r="D52" s="68"/>
      <c r="E52" s="68"/>
      <c r="F52" s="63" t="s">
        <v>107</v>
      </c>
      <c r="G52" s="64" t="n">
        <f aca="false">G53+G54</f>
        <v>0</v>
      </c>
      <c r="H52" s="64" t="n">
        <f aca="false">H53+H54</f>
        <v>0</v>
      </c>
      <c r="I52" s="64" t="n">
        <f aca="false">I53+I54</f>
        <v>0</v>
      </c>
      <c r="J52" s="64" t="n">
        <f aca="false">J53+J54</f>
        <v>0</v>
      </c>
      <c r="K52" s="65" t="n">
        <f aca="false">IFERROR(J52/G52*100,0)</f>
        <v>0</v>
      </c>
      <c r="L52" s="65" t="n">
        <f aca="false">IFERROR(J52/I52*100,0)</f>
        <v>0</v>
      </c>
    </row>
    <row r="53" customFormat="false" ht="14.25" hidden="false" customHeight="false" outlineLevel="0" collapsed="false">
      <c r="B53" s="66"/>
      <c r="C53" s="66"/>
      <c r="D53" s="66" t="n">
        <v>722</v>
      </c>
      <c r="E53" s="66"/>
      <c r="F53" s="63" t="s">
        <v>108</v>
      </c>
      <c r="G53" s="67" t="n">
        <f aca="false">'PR-RAS'!D327</f>
        <v>0</v>
      </c>
      <c r="H53" s="67"/>
      <c r="I53" s="67"/>
      <c r="J53" s="67"/>
      <c r="K53" s="65" t="n">
        <f aca="false">IFERROR(J53/G53*100,0)</f>
        <v>0</v>
      </c>
      <c r="L53" s="65" t="n">
        <f aca="false">IFERROR(J53/I53*100,0)</f>
        <v>0</v>
      </c>
    </row>
    <row r="54" customFormat="false" ht="14.25" hidden="false" customHeight="false" outlineLevel="0" collapsed="false">
      <c r="B54" s="66"/>
      <c r="C54" s="66"/>
      <c r="D54" s="66" t="n">
        <v>723</v>
      </c>
      <c r="E54" s="66"/>
      <c r="F54" s="63" t="s">
        <v>109</v>
      </c>
      <c r="G54" s="67" t="n">
        <f aca="false">'PR-RAS'!D336</f>
        <v>0</v>
      </c>
      <c r="H54" s="67"/>
      <c r="I54" s="67"/>
      <c r="J54" s="67"/>
      <c r="K54" s="65" t="n">
        <f aca="false">IFERROR(J54/G54*100,0)</f>
        <v>0</v>
      </c>
      <c r="L54" s="65" t="n">
        <f aca="false">IFERROR(J54/I54*100,0)</f>
        <v>0</v>
      </c>
    </row>
    <row r="55" customFormat="false" ht="14.25" hidden="false" customHeight="false" outlineLevel="0" collapsed="false">
      <c r="B55" s="66"/>
      <c r="C55" s="66" t="n">
        <v>74</v>
      </c>
      <c r="D55" s="66"/>
      <c r="E55" s="66"/>
      <c r="F55" s="63" t="s">
        <v>110</v>
      </c>
      <c r="G55" s="64" t="n">
        <f aca="false">G56</f>
        <v>0</v>
      </c>
      <c r="H55" s="64" t="n">
        <f aca="false">H56</f>
        <v>0</v>
      </c>
      <c r="I55" s="64" t="n">
        <f aca="false">I56</f>
        <v>0</v>
      </c>
      <c r="J55" s="64" t="n">
        <f aca="false">J56</f>
        <v>0</v>
      </c>
      <c r="K55" s="65" t="n">
        <f aca="false">IFERROR(J55/G55*100,0)</f>
        <v>0</v>
      </c>
      <c r="L55" s="65" t="n">
        <f aca="false">IFERROR(J55/I55*100,0)</f>
        <v>0</v>
      </c>
    </row>
    <row r="56" customFormat="false" ht="14.25" hidden="false" customHeight="false" outlineLevel="0" collapsed="false">
      <c r="B56" s="66"/>
      <c r="C56" s="66"/>
      <c r="D56" s="66" t="n">
        <v>741</v>
      </c>
      <c r="E56" s="66"/>
      <c r="F56" s="63" t="s">
        <v>111</v>
      </c>
      <c r="G56" s="67"/>
      <c r="H56" s="67"/>
      <c r="I56" s="67"/>
      <c r="J56" s="67"/>
      <c r="K56" s="65" t="n">
        <f aca="false">IFERROR(J56/G56*100,0)</f>
        <v>0</v>
      </c>
      <c r="L56" s="65" t="n">
        <f aca="false">IFERROR(J56/I56*100,0)</f>
        <v>0</v>
      </c>
    </row>
    <row r="57" customFormat="false" ht="14.25" hidden="false" customHeight="false" outlineLevel="0" collapsed="false">
      <c r="B57" s="66"/>
      <c r="C57" s="66"/>
      <c r="D57" s="66"/>
      <c r="E57" s="66" t="s">
        <v>112</v>
      </c>
      <c r="F57" s="63"/>
      <c r="G57" s="73"/>
      <c r="H57" s="73"/>
      <c r="I57" s="73"/>
      <c r="J57" s="73"/>
      <c r="K57" s="65" t="n">
        <f aca="false">IFERROR(J57/G57*100,0)</f>
        <v>0</v>
      </c>
      <c r="L57" s="65" t="n">
        <f aca="false">IFERROR(J57/I57*100,0)</f>
        <v>0</v>
      </c>
    </row>
    <row r="58" customFormat="false" ht="15.75" hidden="false" customHeight="true" outlineLevel="0" collapsed="false"/>
    <row r="59" customFormat="false" ht="15.75" hidden="false" customHeight="true" outlineLevel="0" collapsed="false">
      <c r="B59" s="21"/>
      <c r="C59" s="21"/>
      <c r="D59" s="21"/>
      <c r="E59" s="21"/>
      <c r="F59" s="21"/>
      <c r="G59" s="21"/>
      <c r="H59" s="21"/>
      <c r="I59" s="21"/>
      <c r="J59" s="23"/>
      <c r="K59" s="23"/>
    </row>
    <row r="60" customFormat="false" ht="26.25" hidden="false" customHeight="true" outlineLevel="0" collapsed="false">
      <c r="B60" s="54" t="s">
        <v>41</v>
      </c>
      <c r="C60" s="54"/>
      <c r="D60" s="54"/>
      <c r="E60" s="54"/>
      <c r="F60" s="54"/>
      <c r="G60" s="29" t="s">
        <v>42</v>
      </c>
      <c r="H60" s="30" t="s">
        <v>43</v>
      </c>
      <c r="I60" s="30" t="s">
        <v>44</v>
      </c>
      <c r="J60" s="29" t="s">
        <v>45</v>
      </c>
      <c r="K60" s="54" t="s">
        <v>46</v>
      </c>
      <c r="L60" s="54" t="s">
        <v>47</v>
      </c>
    </row>
    <row r="61" customFormat="false" ht="12.75" hidden="false" customHeight="true" outlineLevel="0" collapsed="false">
      <c r="B61" s="54" t="n">
        <v>1</v>
      </c>
      <c r="C61" s="54"/>
      <c r="D61" s="54"/>
      <c r="E61" s="54"/>
      <c r="F61" s="54"/>
      <c r="G61" s="54" t="n">
        <v>2</v>
      </c>
      <c r="H61" s="54" t="n">
        <v>3</v>
      </c>
      <c r="I61" s="54" t="n">
        <v>4</v>
      </c>
      <c r="J61" s="54" t="n">
        <v>5</v>
      </c>
      <c r="K61" s="54" t="s">
        <v>48</v>
      </c>
      <c r="L61" s="54" t="s">
        <v>49</v>
      </c>
    </row>
    <row r="62" s="55" customFormat="true" ht="14.25" hidden="false" customHeight="false" outlineLevel="0" collapsed="false">
      <c r="B62" s="56"/>
      <c r="C62" s="56"/>
      <c r="D62" s="56"/>
      <c r="E62" s="56"/>
      <c r="F62" s="56" t="s">
        <v>113</v>
      </c>
      <c r="G62" s="57" t="n">
        <f aca="false">G63+G110</f>
        <v>204198.54</v>
      </c>
      <c r="H62" s="57" t="n">
        <f aca="false">H63+H110</f>
        <v>329118.89</v>
      </c>
      <c r="I62" s="57" t="n">
        <f aca="false">I63+I110</f>
        <v>329118.89</v>
      </c>
      <c r="J62" s="57" t="n">
        <f aca="false">J63+J110</f>
        <v>156935.68</v>
      </c>
      <c r="K62" s="58" t="n">
        <f aca="false">IFERROR(J62/G62*100,0)</f>
        <v>76.8544574314782</v>
      </c>
      <c r="L62" s="58" t="n">
        <f aca="false">IFERROR(J62/I62*100,0)</f>
        <v>47.6835832789786</v>
      </c>
    </row>
    <row r="63" s="55" customFormat="true" ht="14.25" hidden="false" customHeight="false" outlineLevel="0" collapsed="false">
      <c r="B63" s="59" t="n">
        <v>3</v>
      </c>
      <c r="C63" s="59"/>
      <c r="D63" s="59"/>
      <c r="E63" s="59"/>
      <c r="F63" s="59" t="s">
        <v>114</v>
      </c>
      <c r="G63" s="60" t="n">
        <f aca="false">G64+G72+G105</f>
        <v>189521.09</v>
      </c>
      <c r="H63" s="60" t="n">
        <f aca="false">H64+H72+H105</f>
        <v>319118.89</v>
      </c>
      <c r="I63" s="60" t="n">
        <f aca="false">I64+I72+I105</f>
        <v>319118.89</v>
      </c>
      <c r="J63" s="60" t="n">
        <f aca="false">J64+J72+J105</f>
        <v>155936.82</v>
      </c>
      <c r="K63" s="61" t="n">
        <f aca="false">IFERROR(J63/G63*100,0)</f>
        <v>82.2794022554429</v>
      </c>
      <c r="L63" s="61" t="n">
        <f aca="false">IFERROR(J63/I63*100,0)</f>
        <v>48.8648039606806</v>
      </c>
    </row>
    <row r="64" customFormat="false" ht="14.25" hidden="false" customHeight="false" outlineLevel="0" collapsed="false">
      <c r="B64" s="62"/>
      <c r="C64" s="63" t="n">
        <v>31</v>
      </c>
      <c r="D64" s="63"/>
      <c r="E64" s="63"/>
      <c r="F64" s="63" t="s">
        <v>115</v>
      </c>
      <c r="G64" s="64" t="n">
        <f aca="false">G65+G67+G69</f>
        <v>150716.45</v>
      </c>
      <c r="H64" s="64" t="n">
        <f aca="false">H65+H67+H69</f>
        <v>247600</v>
      </c>
      <c r="I64" s="64" t="n">
        <f aca="false">I65+I67+I69</f>
        <v>247600</v>
      </c>
      <c r="J64" s="64" t="n">
        <f aca="false">J65+J67+J69</f>
        <v>122196.8</v>
      </c>
      <c r="K64" s="65" t="n">
        <f aca="false">IFERROR(J64/G64*100,0)</f>
        <v>81.077281212502</v>
      </c>
      <c r="L64" s="65" t="n">
        <f aca="false">IFERROR(J64/I64*100,0)</f>
        <v>49.3525040387722</v>
      </c>
    </row>
    <row r="65" customFormat="false" ht="14.25" hidden="false" customHeight="false" outlineLevel="0" collapsed="false">
      <c r="B65" s="66"/>
      <c r="C65" s="66"/>
      <c r="D65" s="66" t="n">
        <v>311</v>
      </c>
      <c r="E65" s="66"/>
      <c r="F65" s="66" t="s">
        <v>116</v>
      </c>
      <c r="G65" s="64" t="n">
        <f aca="false">G66</f>
        <v>125542.03</v>
      </c>
      <c r="H65" s="64" t="n">
        <f aca="false">H66</f>
        <v>200000</v>
      </c>
      <c r="I65" s="64" t="n">
        <f aca="false">I66</f>
        <v>200000</v>
      </c>
      <c r="J65" s="64" t="n">
        <f aca="false">J66</f>
        <v>95397.99</v>
      </c>
      <c r="K65" s="65" t="n">
        <f aca="false">IFERROR(J65/G65*100,0)</f>
        <v>75.9888859531744</v>
      </c>
      <c r="L65" s="65" t="n">
        <f aca="false">IFERROR(J65/I65*100,0)</f>
        <v>47.698995</v>
      </c>
    </row>
    <row r="66" s="74" customFormat="true" ht="14.25" hidden="false" customHeight="false" outlineLevel="0" collapsed="false">
      <c r="B66" s="68"/>
      <c r="C66" s="68"/>
      <c r="D66" s="68"/>
      <c r="E66" s="68" t="n">
        <v>3111</v>
      </c>
      <c r="F66" s="68" t="s">
        <v>117</v>
      </c>
      <c r="G66" s="75" t="n">
        <f aca="false">'PR-RAS'!D155</f>
        <v>125542.03</v>
      </c>
      <c r="H66" s="76" t="n">
        <f aca="false">'Programska klasifikacija'!F20+'Programska klasifikacija'!F68+'Programska klasifikacija'!F116+'Programska klasifikacija'!F164+'Programska klasifikacija'!F211</f>
        <v>200000</v>
      </c>
      <c r="I66" s="76" t="n">
        <f aca="false">'Programska klasifikacija'!G20+'Programska klasifikacija'!G68+'Programska klasifikacija'!G116+'Programska klasifikacija'!G164+'Programska klasifikacija'!G211</f>
        <v>200000</v>
      </c>
      <c r="J66" s="76" t="n">
        <f aca="false">'Programska klasifikacija'!H20+'Programska klasifikacija'!H68+'Programska klasifikacija'!H116+'Programska klasifikacija'!H164+'Programska klasifikacija'!H211</f>
        <v>95397.99</v>
      </c>
      <c r="K66" s="77" t="n">
        <f aca="false">IFERROR(J66/G66*100,0)</f>
        <v>75.9888859531744</v>
      </c>
      <c r="L66" s="77" t="n">
        <f aca="false">IFERROR(J66/I66*100,0)</f>
        <v>47.698995</v>
      </c>
    </row>
    <row r="67" customFormat="false" ht="14.25" hidden="false" customHeight="false" outlineLevel="0" collapsed="false">
      <c r="B67" s="66"/>
      <c r="C67" s="66"/>
      <c r="D67" s="66" t="n">
        <v>312</v>
      </c>
      <c r="E67" s="66"/>
      <c r="F67" s="66" t="s">
        <v>118</v>
      </c>
      <c r="G67" s="64" t="n">
        <f aca="false">G68</f>
        <v>4460</v>
      </c>
      <c r="H67" s="64" t="n">
        <f aca="false">H68</f>
        <v>15600</v>
      </c>
      <c r="I67" s="64" t="n">
        <f aca="false">I68</f>
        <v>15600</v>
      </c>
      <c r="J67" s="64" t="n">
        <f aca="false">J68</f>
        <v>11058.14</v>
      </c>
      <c r="K67" s="65" t="n">
        <f aca="false">IFERROR(J67/G67*100,0)</f>
        <v>247.940358744395</v>
      </c>
      <c r="L67" s="65" t="n">
        <f aca="false">IFERROR(J67/I67*100,0)</f>
        <v>70.8855128205128</v>
      </c>
    </row>
    <row r="68" s="74" customFormat="true" ht="14.25" hidden="false" customHeight="false" outlineLevel="0" collapsed="false">
      <c r="B68" s="68"/>
      <c r="C68" s="68"/>
      <c r="D68" s="68"/>
      <c r="E68" s="68" t="n">
        <v>3121</v>
      </c>
      <c r="F68" s="68" t="s">
        <v>118</v>
      </c>
      <c r="G68" s="75" t="n">
        <f aca="false">'PR-RAS'!D159</f>
        <v>4460</v>
      </c>
      <c r="H68" s="76" t="n">
        <f aca="false">'Programska klasifikacija'!F22+'Programska klasifikacija'!F70+'Programska klasifikacija'!F118+'Programska klasifikacija'!F166+'Programska klasifikacija'!F213</f>
        <v>15600</v>
      </c>
      <c r="I68" s="76" t="n">
        <f aca="false">'Programska klasifikacija'!G22+'Programska klasifikacija'!G70+'Programska klasifikacija'!G118+'Programska klasifikacija'!G166+'Programska klasifikacija'!G213</f>
        <v>15600</v>
      </c>
      <c r="J68" s="76" t="n">
        <f aca="false">'Programska klasifikacija'!H22+'Programska klasifikacija'!H70+'Programska klasifikacija'!H118+'Programska klasifikacija'!H166+'Programska klasifikacija'!H213</f>
        <v>11058.14</v>
      </c>
      <c r="K68" s="77" t="n">
        <f aca="false">IFERROR(J68/G68*100,0)</f>
        <v>247.940358744395</v>
      </c>
      <c r="L68" s="77" t="n">
        <f aca="false">IFERROR(J68/I68*100,0)</f>
        <v>70.8855128205128</v>
      </c>
    </row>
    <row r="69" customFormat="false" ht="14.25" hidden="false" customHeight="false" outlineLevel="0" collapsed="false">
      <c r="B69" s="66"/>
      <c r="C69" s="66"/>
      <c r="D69" s="66" t="n">
        <v>313</v>
      </c>
      <c r="E69" s="66"/>
      <c r="F69" s="66" t="s">
        <v>119</v>
      </c>
      <c r="G69" s="64" t="n">
        <f aca="false">G70+G71</f>
        <v>20714.42</v>
      </c>
      <c r="H69" s="64" t="n">
        <f aca="false">H70+H71</f>
        <v>32000</v>
      </c>
      <c r="I69" s="64" t="n">
        <f aca="false">I70+I71</f>
        <v>32000</v>
      </c>
      <c r="J69" s="64" t="n">
        <f aca="false">J70+J71</f>
        <v>15740.67</v>
      </c>
      <c r="K69" s="65" t="n">
        <f aca="false">IFERROR(J69/G69*100,0)</f>
        <v>75.9889487612977</v>
      </c>
      <c r="L69" s="65" t="n">
        <f aca="false">IFERROR(J69/I69*100,0)</f>
        <v>49.18959375</v>
      </c>
    </row>
    <row r="70" s="74" customFormat="true" ht="14.25" hidden="false" customHeight="false" outlineLevel="0" collapsed="false">
      <c r="B70" s="68"/>
      <c r="C70" s="68"/>
      <c r="D70" s="68"/>
      <c r="E70" s="68" t="n">
        <v>3131</v>
      </c>
      <c r="F70" s="68" t="s">
        <v>120</v>
      </c>
      <c r="G70" s="75" t="n">
        <f aca="false">'PR-RAS'!D161</f>
        <v>0</v>
      </c>
      <c r="H70" s="76" t="n">
        <f aca="false">'Programska klasifikacija'!F24+'Programska klasifikacija'!F72+'Programska klasifikacija'!F120+'Programska klasifikacija'!F168+'Programska klasifikacija'!F215</f>
        <v>0</v>
      </c>
      <c r="I70" s="76" t="n">
        <f aca="false">'Programska klasifikacija'!G24+'Programska klasifikacija'!G72+'Programska klasifikacija'!G120+'Programska klasifikacija'!G168+'Programska klasifikacija'!G215</f>
        <v>0</v>
      </c>
      <c r="J70" s="76" t="n">
        <f aca="false">'Programska klasifikacija'!H24+'Programska klasifikacija'!H72+'Programska klasifikacija'!H120+'Programska klasifikacija'!H168+'Programska klasifikacija'!H215</f>
        <v>0</v>
      </c>
      <c r="K70" s="77" t="n">
        <f aca="false">IFERROR(J70/G70*100,0)</f>
        <v>0</v>
      </c>
      <c r="L70" s="77" t="n">
        <f aca="false">IFERROR(J70/I70*100,0)</f>
        <v>0</v>
      </c>
    </row>
    <row r="71" s="74" customFormat="true" ht="14.25" hidden="false" customHeight="false" outlineLevel="0" collapsed="false">
      <c r="B71" s="68"/>
      <c r="C71" s="68"/>
      <c r="D71" s="68"/>
      <c r="E71" s="68" t="n">
        <v>3132</v>
      </c>
      <c r="F71" s="68" t="s">
        <v>121</v>
      </c>
      <c r="G71" s="75" t="n">
        <f aca="false">'PR-RAS'!D162</f>
        <v>20714.42</v>
      </c>
      <c r="H71" s="76" t="n">
        <f aca="false">'Programska klasifikacija'!F25+'Programska klasifikacija'!F73+'Programska klasifikacija'!F121+'Programska klasifikacija'!F169+'Programska klasifikacija'!F216</f>
        <v>32000</v>
      </c>
      <c r="I71" s="76" t="n">
        <f aca="false">'Programska klasifikacija'!G25+'Programska klasifikacija'!G73+'Programska klasifikacija'!G121+'Programska klasifikacija'!G169+'Programska klasifikacija'!G216</f>
        <v>32000</v>
      </c>
      <c r="J71" s="76" t="n">
        <f aca="false">'Programska klasifikacija'!H25+'Programska klasifikacija'!H73+'Programska klasifikacija'!H121+'Programska klasifikacija'!H169+'Programska klasifikacija'!H216</f>
        <v>15740.67</v>
      </c>
      <c r="K71" s="77" t="n">
        <f aca="false">IFERROR(J71/G71*100,0)</f>
        <v>75.9889487612977</v>
      </c>
      <c r="L71" s="77" t="n">
        <f aca="false">IFERROR(J71/I71*100,0)</f>
        <v>49.18959375</v>
      </c>
    </row>
    <row r="72" customFormat="false" ht="14.25" hidden="false" customHeight="false" outlineLevel="0" collapsed="false">
      <c r="B72" s="66"/>
      <c r="C72" s="66" t="n">
        <v>32</v>
      </c>
      <c r="D72" s="68"/>
      <c r="E72" s="68"/>
      <c r="F72" s="66" t="s">
        <v>122</v>
      </c>
      <c r="G72" s="64" t="n">
        <f aca="false">G73+G78+G85+G95+G97</f>
        <v>38537.87</v>
      </c>
      <c r="H72" s="64" t="n">
        <f aca="false">H73+H78+H85+H95+H97</f>
        <v>71018.89</v>
      </c>
      <c r="I72" s="64" t="n">
        <f aca="false">I73+I78+I85+I95+I97</f>
        <v>71018.89</v>
      </c>
      <c r="J72" s="64" t="n">
        <f aca="false">J73+J78+J85+J95+J97</f>
        <v>33740.02</v>
      </c>
      <c r="K72" s="65" t="n">
        <f aca="false">IFERROR(J72/G72*100,0)</f>
        <v>87.5502979277267</v>
      </c>
      <c r="L72" s="65" t="n">
        <f aca="false">IFERROR(J72/I72*100,0)</f>
        <v>47.5085149880546</v>
      </c>
    </row>
    <row r="73" customFormat="false" ht="14.25" hidden="false" customHeight="false" outlineLevel="0" collapsed="false">
      <c r="B73" s="66"/>
      <c r="C73" s="66"/>
      <c r="D73" s="66" t="n">
        <v>321</v>
      </c>
      <c r="E73" s="66"/>
      <c r="F73" s="66" t="s">
        <v>123</v>
      </c>
      <c r="G73" s="64" t="n">
        <f aca="false">G74+G75+G76+G77</f>
        <v>9654.27</v>
      </c>
      <c r="H73" s="64" t="n">
        <f aca="false">H74+H75+H76+H77</f>
        <v>7500</v>
      </c>
      <c r="I73" s="64" t="n">
        <f aca="false">I74+I75+I76+I77</f>
        <v>7500</v>
      </c>
      <c r="J73" s="64" t="n">
        <f aca="false">J74+J75+J76+J77</f>
        <v>3712.15</v>
      </c>
      <c r="K73" s="65" t="n">
        <f aca="false">IFERROR(J73/G73*100,0)</f>
        <v>38.4508616394611</v>
      </c>
      <c r="L73" s="65" t="n">
        <f aca="false">IFERROR(J73/I73*100,0)</f>
        <v>49.4953333333333</v>
      </c>
    </row>
    <row r="74" s="74" customFormat="true" ht="14.25" hidden="false" customHeight="false" outlineLevel="0" collapsed="false">
      <c r="B74" s="68"/>
      <c r="C74" s="78"/>
      <c r="D74" s="68"/>
      <c r="E74" s="68" t="n">
        <v>3211</v>
      </c>
      <c r="F74" s="79" t="s">
        <v>124</v>
      </c>
      <c r="G74" s="75" t="n">
        <f aca="false">'PR-RAS'!D166</f>
        <v>0</v>
      </c>
      <c r="H74" s="76" t="n">
        <f aca="false">'Programska klasifikacija'!F28+'Programska klasifikacija'!F76+'Programska klasifikacija'!F124+'Programska klasifikacija'!F172+'Programska klasifikacija'!F219</f>
        <v>0</v>
      </c>
      <c r="I74" s="76" t="n">
        <f aca="false">'Programska klasifikacija'!G28+'Programska klasifikacija'!G76+'Programska klasifikacija'!G124+'Programska klasifikacija'!G172+'Programska klasifikacija'!G219</f>
        <v>0</v>
      </c>
      <c r="J74" s="76" t="n">
        <f aca="false">'Programska klasifikacija'!H28+'Programska klasifikacija'!H76+'Programska klasifikacija'!H124+'Programska klasifikacija'!H172+'Programska klasifikacija'!H219</f>
        <v>0</v>
      </c>
      <c r="K74" s="77" t="n">
        <f aca="false">IFERROR(J74/G74*100,0)</f>
        <v>0</v>
      </c>
      <c r="L74" s="77" t="n">
        <f aca="false">IFERROR(J74/I74*100,0)</f>
        <v>0</v>
      </c>
    </row>
    <row r="75" s="74" customFormat="true" ht="26.25" hidden="false" customHeight="false" outlineLevel="0" collapsed="false">
      <c r="B75" s="68"/>
      <c r="C75" s="78"/>
      <c r="D75" s="68"/>
      <c r="E75" s="68" t="n">
        <v>3212</v>
      </c>
      <c r="F75" s="79" t="s">
        <v>125</v>
      </c>
      <c r="G75" s="75" t="n">
        <f aca="false">'PR-RAS'!D167</f>
        <v>2619.53</v>
      </c>
      <c r="H75" s="76" t="n">
        <f aca="false">'Programska klasifikacija'!F29+'Programska klasifikacija'!F77+'Programska klasifikacija'!F125+'Programska klasifikacija'!F173+'Programska klasifikacija'!F221</f>
        <v>6000</v>
      </c>
      <c r="I75" s="76" t="n">
        <f aca="false">'Programska klasifikacija'!G29+'Programska klasifikacija'!G77+'Programska klasifikacija'!G125+'Programska klasifikacija'!G173+'Programska klasifikacija'!G221</f>
        <v>6000</v>
      </c>
      <c r="J75" s="76" t="n">
        <f aca="false">'Programska klasifikacija'!H29+'Programska klasifikacija'!H77+'Programska klasifikacija'!H125+'Programska klasifikacija'!H173+'Programska klasifikacija'!H221</f>
        <v>3566.15</v>
      </c>
      <c r="K75" s="77" t="n">
        <f aca="false">IFERROR(J75/G75*100,0)</f>
        <v>136.137016945788</v>
      </c>
      <c r="L75" s="77" t="n">
        <f aca="false">IFERROR(J75/I75*100,0)</f>
        <v>59.4358333333333</v>
      </c>
    </row>
    <row r="76" s="74" customFormat="true" ht="14.25" hidden="false" customHeight="false" outlineLevel="0" collapsed="false">
      <c r="B76" s="68"/>
      <c r="C76" s="78"/>
      <c r="D76" s="68"/>
      <c r="E76" s="68" t="n">
        <v>3213</v>
      </c>
      <c r="F76" s="79" t="s">
        <v>126</v>
      </c>
      <c r="G76" s="75" t="n">
        <f aca="false">'PR-RAS'!D168</f>
        <v>200</v>
      </c>
      <c r="H76" s="76" t="n">
        <f aca="false">'Programska klasifikacija'!F30+'Programska klasifikacija'!F78+'Programska klasifikacija'!F126+'Programska klasifikacija'!F174+'Programska klasifikacija'!F221</f>
        <v>1500</v>
      </c>
      <c r="I76" s="76" t="n">
        <f aca="false">'Programska klasifikacija'!G30+'Programska klasifikacija'!G78+'Programska klasifikacija'!G126+'Programska klasifikacija'!G174+'Programska klasifikacija'!G221</f>
        <v>1500</v>
      </c>
      <c r="J76" s="76" t="n">
        <f aca="false">'Programska klasifikacija'!H30+'Programska klasifikacija'!H78+'Programska klasifikacija'!H126+'Programska klasifikacija'!H174+'Programska klasifikacija'!H221</f>
        <v>146</v>
      </c>
      <c r="K76" s="77" t="n">
        <f aca="false">IFERROR(J76/G76*100,0)</f>
        <v>73</v>
      </c>
      <c r="L76" s="77" t="n">
        <f aca="false">IFERROR(J76/I76*100,0)</f>
        <v>9.73333333333333</v>
      </c>
    </row>
    <row r="77" s="74" customFormat="true" ht="26.25" hidden="false" customHeight="false" outlineLevel="0" collapsed="false">
      <c r="B77" s="68"/>
      <c r="C77" s="78"/>
      <c r="D77" s="68"/>
      <c r="E77" s="68" t="n">
        <v>3214</v>
      </c>
      <c r="F77" s="79" t="s">
        <v>127</v>
      </c>
      <c r="G77" s="75" t="n">
        <f aca="false">'PR-RAS'!D169</f>
        <v>6834.74</v>
      </c>
      <c r="H77" s="76" t="n">
        <f aca="false">'Programska klasifikacija'!F31+'Programska klasifikacija'!F79+'Programska klasifikacija'!F127+'Programska klasifikacija'!F175+'Programska klasifikacija'!F222</f>
        <v>0</v>
      </c>
      <c r="I77" s="76" t="n">
        <f aca="false">'Programska klasifikacija'!G31+'Programska klasifikacija'!G79+'Programska klasifikacija'!G127+'Programska klasifikacija'!G175+'Programska klasifikacija'!G222</f>
        <v>0</v>
      </c>
      <c r="J77" s="76" t="n">
        <f aca="false">'Programska klasifikacija'!H31+'Programska klasifikacija'!H79+'Programska klasifikacija'!H127+'Programska klasifikacija'!H175+'Programska klasifikacija'!H222</f>
        <v>0</v>
      </c>
      <c r="K77" s="77" t="n">
        <f aca="false">IFERROR(J77/G77*100,0)</f>
        <v>0</v>
      </c>
      <c r="L77" s="77" t="n">
        <f aca="false">IFERROR(J77/I77*100,0)</f>
        <v>0</v>
      </c>
    </row>
    <row r="78" customFormat="false" ht="14.25" hidden="false" customHeight="false" outlineLevel="0" collapsed="false">
      <c r="B78" s="66"/>
      <c r="C78" s="70"/>
      <c r="D78" s="66" t="n">
        <v>322</v>
      </c>
      <c r="E78" s="66"/>
      <c r="F78" s="63" t="s">
        <v>128</v>
      </c>
      <c r="G78" s="64" t="n">
        <f aca="false">G79+G80+G81+G82+G83+G84</f>
        <v>15694.37</v>
      </c>
      <c r="H78" s="64" t="n">
        <f aca="false">H79+H80+H81+H82+H83+H84</f>
        <v>37273.89</v>
      </c>
      <c r="I78" s="64" t="n">
        <f aca="false">I79+I80+I81+I82+I83+I84</f>
        <v>37273.89</v>
      </c>
      <c r="J78" s="64" t="n">
        <f aca="false">J79+J80+J81+J82+J83+J84</f>
        <v>15856.4</v>
      </c>
      <c r="K78" s="65" t="n">
        <f aca="false">IFERROR(J78/G78*100,0)</f>
        <v>101.032408436911</v>
      </c>
      <c r="L78" s="65" t="n">
        <f aca="false">IFERROR(J78/I78*100,0)</f>
        <v>42.5402339278245</v>
      </c>
    </row>
    <row r="79" s="74" customFormat="true" ht="14.25" hidden="false" customHeight="false" outlineLevel="0" collapsed="false">
      <c r="B79" s="68"/>
      <c r="C79" s="78"/>
      <c r="D79" s="68"/>
      <c r="E79" s="68" t="n">
        <v>3221</v>
      </c>
      <c r="F79" s="79" t="s">
        <v>129</v>
      </c>
      <c r="G79" s="75" t="n">
        <f aca="false">'PR-RAS'!D171</f>
        <v>243.8</v>
      </c>
      <c r="H79" s="76" t="n">
        <f aca="false">'Programska klasifikacija'!F33+'Programska klasifikacija'!F81+'Programska klasifikacija'!F129+'Programska klasifikacija'!F177+'Programska klasifikacija'!F225</f>
        <v>800</v>
      </c>
      <c r="I79" s="76" t="n">
        <f aca="false">'Programska klasifikacija'!G33+'Programska klasifikacija'!G81+'Programska klasifikacija'!G129+'Programska klasifikacija'!G177+'Programska klasifikacija'!G225</f>
        <v>800</v>
      </c>
      <c r="J79" s="76" t="n">
        <f aca="false">'Programska klasifikacija'!H33+'Programska klasifikacija'!H81+'Programska klasifikacija'!H129+'Programska klasifikacija'!H177+'Programska klasifikacija'!H225</f>
        <v>1097.16</v>
      </c>
      <c r="K79" s="77" t="n">
        <f aca="false">IFERROR(J79/G79*100,0)</f>
        <v>450.024610336341</v>
      </c>
      <c r="L79" s="77" t="n">
        <f aca="false">IFERROR(J79/I79*100,0)</f>
        <v>137.145</v>
      </c>
    </row>
    <row r="80" s="74" customFormat="true" ht="14.25" hidden="false" customHeight="false" outlineLevel="0" collapsed="false">
      <c r="B80" s="68"/>
      <c r="C80" s="78"/>
      <c r="D80" s="68"/>
      <c r="E80" s="68" t="n">
        <v>3222</v>
      </c>
      <c r="F80" s="79" t="s">
        <v>130</v>
      </c>
      <c r="G80" s="75" t="n">
        <f aca="false">'PR-RAS'!D172</f>
        <v>10747.87</v>
      </c>
      <c r="H80" s="76" t="n">
        <f aca="false">'Programska klasifikacija'!F34+'Programska klasifikacija'!F82+'Programska klasifikacija'!F130+'Programska klasifikacija'!F178+'Programska klasifikacija'!F226</f>
        <v>25498.89</v>
      </c>
      <c r="I80" s="76" t="n">
        <f aca="false">'Programska klasifikacija'!G34+'Programska klasifikacija'!G82+'Programska klasifikacija'!G130+'Programska klasifikacija'!G178+'Programska klasifikacija'!G226</f>
        <v>25498.89</v>
      </c>
      <c r="J80" s="76" t="n">
        <f aca="false">'Programska klasifikacija'!H34+'Programska klasifikacija'!H82+'Programska klasifikacija'!H130+'Programska klasifikacija'!H178+'Programska klasifikacija'!H226</f>
        <v>10789.5</v>
      </c>
      <c r="K80" s="77" t="n">
        <f aca="false">IFERROR(J80/G80*100,0)</f>
        <v>100.387332559847</v>
      </c>
      <c r="L80" s="77" t="n">
        <f aca="false">IFERROR(J80/I80*100,0)</f>
        <v>42.313606592287</v>
      </c>
    </row>
    <row r="81" s="74" customFormat="true" ht="14.25" hidden="false" customHeight="false" outlineLevel="0" collapsed="false">
      <c r="B81" s="68"/>
      <c r="C81" s="78"/>
      <c r="D81" s="68"/>
      <c r="E81" s="68" t="n">
        <v>3223</v>
      </c>
      <c r="F81" s="79" t="s">
        <v>131</v>
      </c>
      <c r="G81" s="75" t="n">
        <f aca="false">'PR-RAS'!D173</f>
        <v>3708.07</v>
      </c>
      <c r="H81" s="76" t="n">
        <f aca="false">'Programska klasifikacija'!F35+'Programska klasifikacija'!F83+'Programska klasifikacija'!F131+'Programska klasifikacija'!F179+'Programska klasifikacija'!F227</f>
        <v>7875</v>
      </c>
      <c r="I81" s="76" t="n">
        <f aca="false">'Programska klasifikacija'!G35+'Programska klasifikacija'!G83+'Programska klasifikacija'!G131+'Programska klasifikacija'!G179+'Programska klasifikacija'!G227</f>
        <v>7875</v>
      </c>
      <c r="J81" s="76" t="n">
        <f aca="false">'Programska klasifikacija'!H35+'Programska klasifikacija'!H83+'Programska klasifikacija'!H131+'Programska klasifikacija'!H179+'Programska klasifikacija'!H227</f>
        <v>2846.43</v>
      </c>
      <c r="K81" s="77" t="n">
        <f aca="false">IFERROR(J81/G81*100,0)</f>
        <v>76.7631139649467</v>
      </c>
      <c r="L81" s="77" t="n">
        <f aca="false">IFERROR(J81/I81*100,0)</f>
        <v>36.1451428571429</v>
      </c>
    </row>
    <row r="82" s="74" customFormat="true" ht="14.25" hidden="false" customHeight="false" outlineLevel="0" collapsed="false">
      <c r="B82" s="68"/>
      <c r="C82" s="78"/>
      <c r="D82" s="68"/>
      <c r="E82" s="68" t="n">
        <v>3224</v>
      </c>
      <c r="F82" s="79" t="s">
        <v>132</v>
      </c>
      <c r="G82" s="75" t="n">
        <f aca="false">'PR-RAS'!D174</f>
        <v>691.66</v>
      </c>
      <c r="H82" s="76" t="n">
        <f aca="false">'Programska klasifikacija'!F36+'Programska klasifikacija'!F84+'Programska klasifikacija'!F132+'Programska klasifikacija'!F180+'Programska klasifikacija'!F228</f>
        <v>1500</v>
      </c>
      <c r="I82" s="76" t="n">
        <f aca="false">'Programska klasifikacija'!G36+'Programska klasifikacija'!G84+'Programska klasifikacija'!G132+'Programska klasifikacija'!G180+'Programska klasifikacija'!G228</f>
        <v>1500</v>
      </c>
      <c r="J82" s="76" t="n">
        <f aca="false">'Programska klasifikacija'!H36+'Programska klasifikacija'!H84+'Programska klasifikacija'!H132+'Programska klasifikacija'!H180+'Programska klasifikacija'!H228</f>
        <v>212.64</v>
      </c>
      <c r="K82" s="77" t="n">
        <f aca="false">IFERROR(J82/G82*100,0)</f>
        <v>30.7434288523263</v>
      </c>
      <c r="L82" s="77" t="n">
        <f aca="false">IFERROR(J82/I82*100,0)</f>
        <v>14.176</v>
      </c>
    </row>
    <row r="83" s="74" customFormat="true" ht="14.25" hidden="false" customHeight="false" outlineLevel="0" collapsed="false">
      <c r="B83" s="68"/>
      <c r="C83" s="78"/>
      <c r="D83" s="68"/>
      <c r="E83" s="68" t="n">
        <v>3225</v>
      </c>
      <c r="F83" s="79" t="s">
        <v>133</v>
      </c>
      <c r="G83" s="75" t="n">
        <f aca="false">'PR-RAS'!D175</f>
        <v>302.97</v>
      </c>
      <c r="H83" s="76" t="n">
        <f aca="false">'Programska klasifikacija'!F37+'Programska klasifikacija'!F85+'Programska klasifikacija'!F133+'Programska klasifikacija'!F181+'Programska klasifikacija'!F229</f>
        <v>700</v>
      </c>
      <c r="I83" s="76" t="n">
        <f aca="false">'Programska klasifikacija'!G37+'Programska klasifikacija'!G85+'Programska klasifikacija'!G133+'Programska klasifikacija'!G181+'Programska klasifikacija'!G229</f>
        <v>700</v>
      </c>
      <c r="J83" s="76" t="n">
        <f aca="false">'Programska klasifikacija'!H37+'Programska klasifikacija'!H85+'Programska klasifikacija'!H133+'Programska klasifikacija'!H181+'Programska klasifikacija'!H229</f>
        <v>910.67</v>
      </c>
      <c r="K83" s="77" t="n">
        <f aca="false">IFERROR(J83/G83*100,0)</f>
        <v>300.580915602205</v>
      </c>
      <c r="L83" s="77" t="n">
        <f aca="false">IFERROR(J83/I83*100,0)</f>
        <v>130.095714285714</v>
      </c>
    </row>
    <row r="84" s="74" customFormat="true" ht="14.25" hidden="false" customHeight="false" outlineLevel="0" collapsed="false">
      <c r="B84" s="68"/>
      <c r="C84" s="78"/>
      <c r="D84" s="68"/>
      <c r="E84" s="68" t="n">
        <v>3227</v>
      </c>
      <c r="F84" s="79" t="s">
        <v>134</v>
      </c>
      <c r="G84" s="75" t="n">
        <f aca="false">'PR-RAS'!D177</f>
        <v>0</v>
      </c>
      <c r="H84" s="76" t="n">
        <f aca="false">'Programska klasifikacija'!F38+'Programska klasifikacija'!F86+'Programska klasifikacija'!F134+'Programska klasifikacija'!F182+'Programska klasifikacija'!F230</f>
        <v>900</v>
      </c>
      <c r="I84" s="76" t="n">
        <f aca="false">'Programska klasifikacija'!G38+'Programska klasifikacija'!G86+'Programska klasifikacija'!G134+'Programska klasifikacija'!G182+'Programska klasifikacija'!G230</f>
        <v>900</v>
      </c>
      <c r="J84" s="76" t="n">
        <f aca="false">'Programska klasifikacija'!H38+'Programska klasifikacija'!H86+'Programska klasifikacija'!H134+'Programska klasifikacija'!H182+'Programska klasifikacija'!H230</f>
        <v>0</v>
      </c>
      <c r="K84" s="77" t="n">
        <f aca="false">IFERROR(J84/G84*100,0)</f>
        <v>0</v>
      </c>
      <c r="L84" s="77" t="n">
        <f aca="false">IFERROR(J84/I84*100,0)</f>
        <v>0</v>
      </c>
    </row>
    <row r="85" customFormat="false" ht="14.25" hidden="false" customHeight="false" outlineLevel="0" collapsed="false">
      <c r="B85" s="66"/>
      <c r="C85" s="70"/>
      <c r="D85" s="66" t="n">
        <v>323</v>
      </c>
      <c r="E85" s="66"/>
      <c r="F85" s="63" t="s">
        <v>135</v>
      </c>
      <c r="G85" s="64" t="n">
        <f aca="false">G86+G87+G88+G89+G90+G91+G92+G93+G94</f>
        <v>9682.51</v>
      </c>
      <c r="H85" s="64" t="n">
        <f aca="false">H86+H87+H88+H89+H90+H91+H92+H93+H94</f>
        <v>23245</v>
      </c>
      <c r="I85" s="64" t="n">
        <f aca="false">I86+I87+I88+I89+I90+I91+I92+I93+I94</f>
        <v>23245</v>
      </c>
      <c r="J85" s="64" t="n">
        <f aca="false">J86+J87+J88+J89+J90+J91+J92+J93+J94</f>
        <v>13894.01</v>
      </c>
      <c r="K85" s="65" t="n">
        <f aca="false">IFERROR(J85/G85*100,0)</f>
        <v>143.495953012184</v>
      </c>
      <c r="L85" s="65" t="n">
        <f aca="false">IFERROR(J85/I85*100,0)</f>
        <v>59.7720369972037</v>
      </c>
    </row>
    <row r="86" s="74" customFormat="true" ht="14.25" hidden="false" customHeight="false" outlineLevel="0" collapsed="false">
      <c r="B86" s="68"/>
      <c r="C86" s="78"/>
      <c r="D86" s="68"/>
      <c r="E86" s="68" t="n">
        <v>3231</v>
      </c>
      <c r="F86" s="79" t="s">
        <v>136</v>
      </c>
      <c r="G86" s="75" t="n">
        <f aca="false">'PR-RAS'!D179</f>
        <v>768</v>
      </c>
      <c r="H86" s="76" t="n">
        <f aca="false">'Programska klasifikacija'!F40+'Programska klasifikacija'!F88+'Programska klasifikacija'!F136+'Programska klasifikacija'!F184+'Programska klasifikacija'!F232</f>
        <v>1740</v>
      </c>
      <c r="I86" s="76" t="n">
        <f aca="false">'Programska klasifikacija'!G40+'Programska klasifikacija'!G88+'Programska klasifikacija'!G136+'Programska klasifikacija'!G184+'Programska klasifikacija'!G232</f>
        <v>1740</v>
      </c>
      <c r="J86" s="76" t="n">
        <f aca="false">'Programska klasifikacija'!H40+'Programska klasifikacija'!H88+'Programska klasifikacija'!H136+'Programska klasifikacija'!H184+'Programska klasifikacija'!H232</f>
        <v>1037.75</v>
      </c>
      <c r="K86" s="77" t="n">
        <f aca="false">IFERROR(J86/G86*100,0)</f>
        <v>135.123697916667</v>
      </c>
      <c r="L86" s="77" t="n">
        <f aca="false">IFERROR(J86/I86*100,0)</f>
        <v>59.6408045977012</v>
      </c>
    </row>
    <row r="87" s="74" customFormat="true" ht="14.25" hidden="false" customHeight="false" outlineLevel="0" collapsed="false">
      <c r="B87" s="68"/>
      <c r="C87" s="78"/>
      <c r="D87" s="68"/>
      <c r="E87" s="68" t="n">
        <v>3232</v>
      </c>
      <c r="F87" s="79" t="s">
        <v>137</v>
      </c>
      <c r="G87" s="75" t="n">
        <f aca="false">'PR-RAS'!D180</f>
        <v>457.31</v>
      </c>
      <c r="H87" s="76" t="n">
        <f aca="false">'Programska klasifikacija'!F41+'Programska klasifikacija'!F89+'Programska klasifikacija'!F137+'Programska klasifikacija'!F185+'Programska klasifikacija'!F233</f>
        <v>1000</v>
      </c>
      <c r="I87" s="76" t="n">
        <f aca="false">'Programska klasifikacija'!G41+'Programska klasifikacija'!G89+'Programska klasifikacija'!G137+'Programska klasifikacija'!G185+'Programska klasifikacija'!G233</f>
        <v>1000</v>
      </c>
      <c r="J87" s="76" t="n">
        <f aca="false">'Programska klasifikacija'!H41+'Programska klasifikacija'!H89+'Programska klasifikacija'!H137+'Programska klasifikacija'!H185+'Programska klasifikacija'!H233</f>
        <v>876.43</v>
      </c>
      <c r="K87" s="77" t="n">
        <f aca="false">IFERROR(J87/G87*100,0)</f>
        <v>191.648990837725</v>
      </c>
      <c r="L87" s="77" t="n">
        <f aca="false">IFERROR(J87/I87*100,0)</f>
        <v>87.643</v>
      </c>
    </row>
    <row r="88" s="74" customFormat="true" ht="14.25" hidden="false" customHeight="false" outlineLevel="0" collapsed="false">
      <c r="B88" s="68"/>
      <c r="C88" s="78"/>
      <c r="D88" s="68"/>
      <c r="E88" s="68" t="n">
        <v>3233</v>
      </c>
      <c r="F88" s="79" t="s">
        <v>138</v>
      </c>
      <c r="G88" s="75" t="n">
        <f aca="false">'PR-RAS'!D181</f>
        <v>106.5</v>
      </c>
      <c r="H88" s="76" t="n">
        <f aca="false">'Programska klasifikacija'!F42+'Programska klasifikacija'!F90+'Programska klasifikacija'!F138+'Programska klasifikacija'!F186+'Programska klasifikacija'!F234</f>
        <v>250</v>
      </c>
      <c r="I88" s="76" t="n">
        <f aca="false">'Programska klasifikacija'!G42+'Programska klasifikacija'!G90+'Programska klasifikacija'!G138+'Programska klasifikacija'!G186+'Programska klasifikacija'!G234</f>
        <v>250</v>
      </c>
      <c r="J88" s="76" t="n">
        <f aca="false">'Programska klasifikacija'!H42+'Programska klasifikacija'!H90+'Programska klasifikacija'!H138+'Programska klasifikacija'!H186+'Programska klasifikacija'!H234</f>
        <v>531.25</v>
      </c>
      <c r="K88" s="77" t="n">
        <f aca="false">IFERROR(J88/G88*100,0)</f>
        <v>498.826291079812</v>
      </c>
      <c r="L88" s="77" t="n">
        <f aca="false">IFERROR(J88/I88*100,0)</f>
        <v>212.5</v>
      </c>
    </row>
    <row r="89" s="74" customFormat="true" ht="14.25" hidden="false" customHeight="false" outlineLevel="0" collapsed="false">
      <c r="B89" s="68"/>
      <c r="C89" s="78"/>
      <c r="D89" s="68"/>
      <c r="E89" s="68" t="n">
        <v>3234</v>
      </c>
      <c r="F89" s="79" t="s">
        <v>139</v>
      </c>
      <c r="G89" s="75" t="n">
        <f aca="false">'PR-RAS'!D182</f>
        <v>1001.43</v>
      </c>
      <c r="H89" s="76" t="n">
        <f aca="false">'Programska klasifikacija'!F43+'Programska klasifikacija'!F91+'Programska klasifikacija'!F139+'Programska klasifikacija'!F187+'Programska klasifikacija'!F235</f>
        <v>2220</v>
      </c>
      <c r="I89" s="76" t="n">
        <f aca="false">'Programska klasifikacija'!G43+'Programska klasifikacija'!G91+'Programska klasifikacija'!G139+'Programska klasifikacija'!G187+'Programska klasifikacija'!G235</f>
        <v>2220</v>
      </c>
      <c r="J89" s="76" t="n">
        <f aca="false">'Programska klasifikacija'!H43+'Programska klasifikacija'!H91+'Programska klasifikacija'!H139+'Programska klasifikacija'!H187+'Programska klasifikacija'!H235</f>
        <v>2130.17</v>
      </c>
      <c r="K89" s="77" t="n">
        <f aca="false">IFERROR(J89/G89*100,0)</f>
        <v>212.712820666447</v>
      </c>
      <c r="L89" s="77" t="n">
        <f aca="false">IFERROR(J89/I89*100,0)</f>
        <v>95.9536036036036</v>
      </c>
    </row>
    <row r="90" s="74" customFormat="true" ht="14.25" hidden="false" customHeight="false" outlineLevel="0" collapsed="false">
      <c r="B90" s="68"/>
      <c r="C90" s="78"/>
      <c r="D90" s="68"/>
      <c r="E90" s="68" t="n">
        <v>3235</v>
      </c>
      <c r="F90" s="79" t="s">
        <v>140</v>
      </c>
      <c r="G90" s="75" t="n">
        <f aca="false">'PR-RAS'!D183</f>
        <v>0</v>
      </c>
      <c r="H90" s="76" t="n">
        <f aca="false">'Programska klasifikacija'!F44+'Programska klasifikacija'!F92+'Programska klasifikacija'!F140+'Programska klasifikacija'!F188+'Programska klasifikacija'!F236</f>
        <v>0</v>
      </c>
      <c r="I90" s="76" t="n">
        <f aca="false">'Programska klasifikacija'!G44+'Programska klasifikacija'!G92+'Programska klasifikacija'!G140+'Programska klasifikacija'!G188+'Programska klasifikacija'!G236</f>
        <v>0</v>
      </c>
      <c r="J90" s="76" t="n">
        <f aca="false">'Programska klasifikacija'!H44+'Programska klasifikacija'!H92+'Programska klasifikacija'!H140+'Programska klasifikacija'!H188+'Programska klasifikacija'!H236</f>
        <v>0</v>
      </c>
      <c r="K90" s="77" t="n">
        <f aca="false">IFERROR(J90/G90*100,0)</f>
        <v>0</v>
      </c>
      <c r="L90" s="77" t="n">
        <f aca="false">IFERROR(J90/I90*100,0)</f>
        <v>0</v>
      </c>
    </row>
    <row r="91" s="74" customFormat="true" ht="26.25" hidden="false" customHeight="false" outlineLevel="0" collapsed="false">
      <c r="B91" s="68"/>
      <c r="C91" s="78"/>
      <c r="D91" s="68"/>
      <c r="E91" s="68" t="n">
        <v>3236</v>
      </c>
      <c r="F91" s="79" t="s">
        <v>141</v>
      </c>
      <c r="G91" s="75" t="n">
        <f aca="false">'PR-RAS'!D184</f>
        <v>503.97</v>
      </c>
      <c r="H91" s="76" t="n">
        <f aca="false">'Programska klasifikacija'!F45+'Programska klasifikacija'!F93+'Programska klasifikacija'!F141+'Programska klasifikacija'!F189+'Programska klasifikacija'!F237</f>
        <v>1160</v>
      </c>
      <c r="I91" s="76" t="n">
        <f aca="false">'Programska klasifikacija'!G45+'Programska klasifikacija'!G93+'Programska klasifikacija'!G141+'Programska klasifikacija'!G189+'Programska klasifikacija'!G237</f>
        <v>1160</v>
      </c>
      <c r="J91" s="76" t="n">
        <f aca="false">'Programska klasifikacija'!H45+'Programska klasifikacija'!H93+'Programska klasifikacija'!H141+'Programska klasifikacija'!H189+'Programska klasifikacija'!H237</f>
        <v>294.5</v>
      </c>
      <c r="K91" s="77" t="n">
        <f aca="false">IFERROR(J91/G91*100,0)</f>
        <v>58.4360180169455</v>
      </c>
      <c r="L91" s="77" t="n">
        <f aca="false">IFERROR(J91/I91*100,0)</f>
        <v>25.3879310344828</v>
      </c>
    </row>
    <row r="92" s="74" customFormat="true" ht="14.25" hidden="false" customHeight="false" outlineLevel="0" collapsed="false">
      <c r="B92" s="68"/>
      <c r="C92" s="78"/>
      <c r="D92" s="68"/>
      <c r="E92" s="68" t="n">
        <v>3237</v>
      </c>
      <c r="F92" s="79" t="s">
        <v>142</v>
      </c>
      <c r="G92" s="75" t="n">
        <f aca="false">'PR-RAS'!D185</f>
        <v>6100</v>
      </c>
      <c r="H92" s="76" t="n">
        <f aca="false">'Programska klasifikacija'!F46+'Programska klasifikacija'!F94+'Programska klasifikacija'!F142+'Programska klasifikacija'!F190+'Programska klasifikacija'!F238</f>
        <v>15375</v>
      </c>
      <c r="I92" s="76" t="n">
        <f aca="false">'Programska klasifikacija'!G46+'Programska klasifikacija'!G94+'Programska klasifikacija'!G142+'Programska klasifikacija'!G190+'Programska klasifikacija'!G238</f>
        <v>15375</v>
      </c>
      <c r="J92" s="76" t="n">
        <f aca="false">'Programska klasifikacija'!H46+'Programska klasifikacija'!H94+'Programska klasifikacija'!H142+'Programska klasifikacija'!H190+'Programska klasifikacija'!H238</f>
        <v>8625</v>
      </c>
      <c r="K92" s="77" t="n">
        <f aca="false">IFERROR(J92/G92*100,0)</f>
        <v>141.393442622951</v>
      </c>
      <c r="L92" s="77" t="n">
        <f aca="false">IFERROR(J92/I92*100,0)</f>
        <v>56.0975609756098</v>
      </c>
    </row>
    <row r="93" s="74" customFormat="true" ht="14.25" hidden="false" customHeight="false" outlineLevel="0" collapsed="false">
      <c r="B93" s="68"/>
      <c r="C93" s="78"/>
      <c r="D93" s="68"/>
      <c r="E93" s="68" t="n">
        <v>3238</v>
      </c>
      <c r="F93" s="79" t="s">
        <v>143</v>
      </c>
      <c r="G93" s="75" t="n">
        <f aca="false">'PR-RAS'!D186</f>
        <v>215.82</v>
      </c>
      <c r="H93" s="76" t="n">
        <f aca="false">'Programska klasifikacija'!F47+'Programska klasifikacija'!F95+'Programska klasifikacija'!F143+'Programska klasifikacija'!F191+'Programska klasifikacija'!F239</f>
        <v>500</v>
      </c>
      <c r="I93" s="76" t="n">
        <f aca="false">'Programska klasifikacija'!G47+'Programska klasifikacija'!G95+'Programska klasifikacija'!G143+'Programska klasifikacija'!G191+'Programska klasifikacija'!G239</f>
        <v>500</v>
      </c>
      <c r="J93" s="76" t="n">
        <f aca="false">'Programska klasifikacija'!H47+'Programska klasifikacija'!H95+'Programska klasifikacija'!H143+'Programska klasifikacija'!H191+'Programska klasifikacija'!H239</f>
        <v>238.7</v>
      </c>
      <c r="K93" s="77" t="n">
        <f aca="false">IFERROR(J93/G93*100,0)</f>
        <v>110.601427115189</v>
      </c>
      <c r="L93" s="77" t="n">
        <f aca="false">IFERROR(J93/I93*100,0)</f>
        <v>47.74</v>
      </c>
    </row>
    <row r="94" s="74" customFormat="true" ht="14.25" hidden="false" customHeight="false" outlineLevel="0" collapsed="false">
      <c r="B94" s="68"/>
      <c r="C94" s="78"/>
      <c r="D94" s="68"/>
      <c r="E94" s="68" t="n">
        <v>3239</v>
      </c>
      <c r="F94" s="79" t="s">
        <v>144</v>
      </c>
      <c r="G94" s="75" t="n">
        <f aca="false">'PR-RAS'!D187</f>
        <v>529.48</v>
      </c>
      <c r="H94" s="76" t="n">
        <f aca="false">'Programska klasifikacija'!F48+'Programska klasifikacija'!F96+'Programska klasifikacija'!F144+'Programska klasifikacija'!F192+'Programska klasifikacija'!F240</f>
        <v>1000</v>
      </c>
      <c r="I94" s="76" t="n">
        <f aca="false">'Programska klasifikacija'!G48+'Programska klasifikacija'!G96+'Programska klasifikacija'!G144+'Programska klasifikacija'!G192+'Programska klasifikacija'!G240</f>
        <v>1000</v>
      </c>
      <c r="J94" s="76" t="n">
        <f aca="false">'Programska klasifikacija'!H48+'Programska klasifikacija'!H96+'Programska klasifikacija'!H144+'Programska klasifikacija'!H192+'Programska klasifikacija'!H240</f>
        <v>160.21</v>
      </c>
      <c r="K94" s="77" t="n">
        <f aca="false">IFERROR(J94/G94*100,0)</f>
        <v>30.2579889703105</v>
      </c>
      <c r="L94" s="77" t="n">
        <f aca="false">IFERROR(J94/I94*100,0)</f>
        <v>16.021</v>
      </c>
    </row>
    <row r="95" customFormat="false" ht="14.25" hidden="false" customHeight="false" outlineLevel="0" collapsed="false">
      <c r="B95" s="66"/>
      <c r="C95" s="70"/>
      <c r="D95" s="66" t="n">
        <v>324</v>
      </c>
      <c r="E95" s="66"/>
      <c r="F95" s="63" t="s">
        <v>145</v>
      </c>
      <c r="G95" s="64" t="n">
        <f aca="false">G96</f>
        <v>0</v>
      </c>
      <c r="H95" s="64" t="n">
        <f aca="false">H96</f>
        <v>0</v>
      </c>
      <c r="I95" s="64" t="n">
        <f aca="false">I96</f>
        <v>0</v>
      </c>
      <c r="J95" s="64" t="n">
        <f aca="false">J96</f>
        <v>0</v>
      </c>
      <c r="K95" s="65" t="n">
        <f aca="false">IFERROR(J95/G95*100,0)</f>
        <v>0</v>
      </c>
      <c r="L95" s="65" t="n">
        <f aca="false">IFERROR(J95/I95*100,0)</f>
        <v>0</v>
      </c>
    </row>
    <row r="96" s="74" customFormat="true" ht="14.25" hidden="false" customHeight="false" outlineLevel="0" collapsed="false">
      <c r="B96" s="68"/>
      <c r="C96" s="78"/>
      <c r="D96" s="68"/>
      <c r="E96" s="68" t="n">
        <v>3241</v>
      </c>
      <c r="F96" s="79" t="s">
        <v>145</v>
      </c>
      <c r="G96" s="75" t="n">
        <f aca="false">'PR-RAS'!D188</f>
        <v>0</v>
      </c>
      <c r="H96" s="76" t="n">
        <f aca="false">'Programska klasifikacija'!F50+'Programska klasifikacija'!F98+'Programska klasifikacija'!F146+'Programska klasifikacija'!F194+'Programska klasifikacija'!F242</f>
        <v>0</v>
      </c>
      <c r="I96" s="76" t="n">
        <f aca="false">'Programska klasifikacija'!G50+'Programska klasifikacija'!G98+'Programska klasifikacija'!G146+'Programska klasifikacija'!G194+'Programska klasifikacija'!G242</f>
        <v>0</v>
      </c>
      <c r="J96" s="76" t="n">
        <f aca="false">'Programska klasifikacija'!H50+'Programska klasifikacija'!H98+'Programska klasifikacija'!H146+'Programska klasifikacija'!H194+'Programska klasifikacija'!H242</f>
        <v>0</v>
      </c>
      <c r="K96" s="77" t="n">
        <f aca="false">IFERROR(J96/G96*100,0)</f>
        <v>0</v>
      </c>
      <c r="L96" s="77" t="n">
        <f aca="false">IFERROR(J96/I96*100,0)</f>
        <v>0</v>
      </c>
    </row>
    <row r="97" customFormat="false" ht="14.25" hidden="false" customHeight="false" outlineLevel="0" collapsed="false">
      <c r="B97" s="66"/>
      <c r="C97" s="70"/>
      <c r="D97" s="66" t="n">
        <v>329</v>
      </c>
      <c r="E97" s="66"/>
      <c r="F97" s="63" t="s">
        <v>146</v>
      </c>
      <c r="G97" s="64" t="n">
        <f aca="false">G98+G99+G100+G101+G102+G103+G104</f>
        <v>3506.72</v>
      </c>
      <c r="H97" s="64" t="n">
        <f aca="false">H98+H99+H100+H101+H102+H103+H104</f>
        <v>3000</v>
      </c>
      <c r="I97" s="64" t="n">
        <f aca="false">I98+I99+I100+I101+I102+I103+I104</f>
        <v>3000</v>
      </c>
      <c r="J97" s="64" t="n">
        <f aca="false">J98+J99+J100+J101+J102+J103+J104</f>
        <v>277.46</v>
      </c>
      <c r="K97" s="65" t="n">
        <f aca="false">IFERROR(J97/G97*100,0)</f>
        <v>7.91223707624219</v>
      </c>
      <c r="L97" s="65" t="n">
        <f aca="false">IFERROR(J97/I97*100,0)</f>
        <v>9.24866666666667</v>
      </c>
    </row>
    <row r="98" s="74" customFormat="true" ht="14.25" hidden="false" customHeight="false" outlineLevel="0" collapsed="false">
      <c r="B98" s="68"/>
      <c r="C98" s="78"/>
      <c r="D98" s="68"/>
      <c r="E98" s="68" t="n">
        <v>3291</v>
      </c>
      <c r="F98" s="79" t="s">
        <v>147</v>
      </c>
      <c r="G98" s="75" t="n">
        <f aca="false">'PR-RAS'!D195</f>
        <v>0</v>
      </c>
      <c r="H98" s="76" t="n">
        <f aca="false">'Programska klasifikacija'!F52+'Programska klasifikacija'!F100+'Programska klasifikacija'!F148+'Programska klasifikacija'!F196+'Programska klasifikacija'!F244</f>
        <v>0</v>
      </c>
      <c r="I98" s="76" t="n">
        <f aca="false">'Programska klasifikacija'!G52+'Programska klasifikacija'!G100+'Programska klasifikacija'!G148+'Programska klasifikacija'!G196+'Programska klasifikacija'!G244</f>
        <v>0</v>
      </c>
      <c r="J98" s="76" t="n">
        <f aca="false">'Programska klasifikacija'!H52+'Programska klasifikacija'!H100+'Programska klasifikacija'!H148+'Programska klasifikacija'!H196+'Programska klasifikacija'!H244</f>
        <v>0</v>
      </c>
      <c r="K98" s="77" t="n">
        <f aca="false">IFERROR(J98/G98*100,0)</f>
        <v>0</v>
      </c>
      <c r="L98" s="77" t="n">
        <f aca="false">IFERROR(J98/I98*100,0)</f>
        <v>0</v>
      </c>
    </row>
    <row r="99" s="74" customFormat="true" ht="14.25" hidden="false" customHeight="false" outlineLevel="0" collapsed="false">
      <c r="B99" s="68"/>
      <c r="C99" s="78"/>
      <c r="D99" s="68"/>
      <c r="E99" s="68" t="n">
        <v>3292</v>
      </c>
      <c r="F99" s="79" t="s">
        <v>148</v>
      </c>
      <c r="G99" s="75" t="n">
        <f aca="false">'PR-RAS'!D196</f>
        <v>1223.36</v>
      </c>
      <c r="H99" s="76" t="n">
        <f aca="false">'Programska klasifikacija'!F53+'Programska klasifikacija'!F101+'Programska klasifikacija'!F149+'Programska klasifikacija'!F197+'Programska klasifikacija'!F245</f>
        <v>1500</v>
      </c>
      <c r="I99" s="76" t="n">
        <f aca="false">'Programska klasifikacija'!G53+'Programska klasifikacija'!G101+'Programska klasifikacija'!G149+'Programska klasifikacija'!G197+'Programska klasifikacija'!G245</f>
        <v>1500</v>
      </c>
      <c r="J99" s="76" t="n">
        <f aca="false">'Programska klasifikacija'!H53+'Programska klasifikacija'!H101+'Programska klasifikacija'!H149+'Programska klasifikacija'!H197+'Programska klasifikacija'!H245</f>
        <v>182.46</v>
      </c>
      <c r="K99" s="77" t="n">
        <f aca="false">IFERROR(J99/G99*100,0)</f>
        <v>14.91466126079</v>
      </c>
      <c r="L99" s="77" t="n">
        <f aca="false">IFERROR(J99/I99*100,0)</f>
        <v>12.164</v>
      </c>
    </row>
    <row r="100" s="74" customFormat="true" ht="14.25" hidden="false" customHeight="false" outlineLevel="0" collapsed="false">
      <c r="B100" s="68"/>
      <c r="C100" s="78"/>
      <c r="D100" s="68"/>
      <c r="E100" s="68" t="n">
        <v>3293</v>
      </c>
      <c r="F100" s="79" t="s">
        <v>149</v>
      </c>
      <c r="G100" s="75" t="n">
        <f aca="false">'PR-RAS'!D197</f>
        <v>0</v>
      </c>
      <c r="H100" s="76" t="n">
        <f aca="false">'Programska klasifikacija'!F54+'Programska klasifikacija'!F102+'Programska klasifikacija'!F150+'Programska klasifikacija'!F198+'Programska klasifikacija'!F246</f>
        <v>500</v>
      </c>
      <c r="I100" s="76" t="n">
        <f aca="false">'Programska klasifikacija'!G54+'Programska klasifikacija'!G102+'Programska klasifikacija'!G150+'Programska klasifikacija'!G198+'Programska klasifikacija'!G246</f>
        <v>500</v>
      </c>
      <c r="J100" s="76" t="n">
        <f aca="false">'Programska klasifikacija'!H54+'Programska klasifikacija'!H102+'Programska klasifikacija'!H150+'Programska klasifikacija'!H198+'Programska klasifikacija'!H246</f>
        <v>0</v>
      </c>
      <c r="K100" s="77" t="n">
        <f aca="false">IFERROR(J100/G100*100,0)</f>
        <v>0</v>
      </c>
      <c r="L100" s="77" t="n">
        <f aca="false">IFERROR(J100/I100*100,0)</f>
        <v>0</v>
      </c>
    </row>
    <row r="101" s="74" customFormat="true" ht="14.25" hidden="false" customHeight="false" outlineLevel="0" collapsed="false">
      <c r="B101" s="68"/>
      <c r="C101" s="78"/>
      <c r="D101" s="68"/>
      <c r="E101" s="68" t="n">
        <v>3294</v>
      </c>
      <c r="F101" s="79" t="s">
        <v>150</v>
      </c>
      <c r="G101" s="75" t="n">
        <f aca="false">'PR-RAS'!D198</f>
        <v>0</v>
      </c>
      <c r="H101" s="76" t="n">
        <f aca="false">'Programska klasifikacija'!F55+'Programska klasifikacija'!F103+'Programska klasifikacija'!F151+'Programska klasifikacija'!F199+'Programska klasifikacija'!F247</f>
        <v>0</v>
      </c>
      <c r="I101" s="76" t="n">
        <f aca="false">'Programska klasifikacija'!G55+'Programska klasifikacija'!G103+'Programska klasifikacija'!G151+'Programska klasifikacija'!G199+'Programska klasifikacija'!G247</f>
        <v>0</v>
      </c>
      <c r="J101" s="76" t="n">
        <f aca="false">'Programska klasifikacija'!H55+'Programska klasifikacija'!H103+'Programska klasifikacija'!H151+'Programska klasifikacija'!H199+'Programska klasifikacija'!H247</f>
        <v>0</v>
      </c>
      <c r="K101" s="77" t="n">
        <f aca="false">IFERROR(J101/G101*100,0)</f>
        <v>0</v>
      </c>
      <c r="L101" s="77" t="n">
        <f aca="false">IFERROR(J101/I101*100,0)</f>
        <v>0</v>
      </c>
    </row>
    <row r="102" s="74" customFormat="true" ht="14.25" hidden="false" customHeight="false" outlineLevel="0" collapsed="false">
      <c r="B102" s="68"/>
      <c r="C102" s="78"/>
      <c r="D102" s="68"/>
      <c r="E102" s="68" t="n">
        <v>3295</v>
      </c>
      <c r="F102" s="79" t="s">
        <v>151</v>
      </c>
      <c r="G102" s="75" t="n">
        <f aca="false">'PR-RAS'!D199</f>
        <v>0</v>
      </c>
      <c r="H102" s="76" t="n">
        <f aca="false">'Programska klasifikacija'!F56+'Programska klasifikacija'!F104+'Programska klasifikacija'!F152+'Programska klasifikacija'!F200+'Programska klasifikacija'!F248</f>
        <v>0</v>
      </c>
      <c r="I102" s="76" t="n">
        <f aca="false">'Programska klasifikacija'!G56+'Programska klasifikacija'!G104+'Programska klasifikacija'!G152+'Programska klasifikacija'!G200+'Programska klasifikacija'!G248</f>
        <v>0</v>
      </c>
      <c r="J102" s="76" t="n">
        <f aca="false">'Programska klasifikacija'!H56+'Programska klasifikacija'!H104+'Programska klasifikacija'!H152+'Programska klasifikacija'!H200+'Programska klasifikacija'!H248</f>
        <v>0</v>
      </c>
      <c r="K102" s="77" t="n">
        <f aca="false">IFERROR(J102/G102*100,0)</f>
        <v>0</v>
      </c>
      <c r="L102" s="77" t="n">
        <f aca="false">IFERROR(J102/I102*100,0)</f>
        <v>0</v>
      </c>
    </row>
    <row r="103" s="74" customFormat="true" ht="14.25" hidden="false" customHeight="false" outlineLevel="0" collapsed="false">
      <c r="B103" s="68"/>
      <c r="C103" s="78"/>
      <c r="D103" s="68"/>
      <c r="E103" s="68" t="n">
        <v>3296</v>
      </c>
      <c r="F103" s="68" t="s">
        <v>152</v>
      </c>
      <c r="G103" s="75" t="n">
        <f aca="false">'PR-RAS'!D200</f>
        <v>0</v>
      </c>
      <c r="H103" s="76" t="n">
        <f aca="false">'Programska klasifikacija'!F57+'Programska klasifikacija'!F105+'Programska klasifikacija'!F153+'Programska klasifikacija'!F201+'Programska klasifikacija'!F249</f>
        <v>0</v>
      </c>
      <c r="I103" s="76" t="n">
        <f aca="false">'Programska klasifikacija'!G57+'Programska klasifikacija'!G105+'Programska klasifikacija'!G153+'Programska klasifikacija'!G201+'Programska klasifikacija'!G249</f>
        <v>0</v>
      </c>
      <c r="J103" s="76" t="n">
        <f aca="false">'Programska klasifikacija'!H57+'Programska klasifikacija'!H105+'Programska klasifikacija'!H153+'Programska klasifikacija'!H201+'Programska klasifikacija'!H249</f>
        <v>0</v>
      </c>
      <c r="K103" s="77" t="n">
        <f aca="false">IFERROR(J103/G103*100,0)</f>
        <v>0</v>
      </c>
      <c r="L103" s="77" t="n">
        <f aca="false">IFERROR(J103/I103*100,0)</f>
        <v>0</v>
      </c>
    </row>
    <row r="104" s="74" customFormat="true" ht="14.25" hidden="false" customHeight="false" outlineLevel="0" collapsed="false">
      <c r="B104" s="68"/>
      <c r="C104" s="78"/>
      <c r="D104" s="68"/>
      <c r="E104" s="68" t="n">
        <v>3299</v>
      </c>
      <c r="F104" s="68" t="s">
        <v>146</v>
      </c>
      <c r="G104" s="75" t="n">
        <f aca="false">'PR-RAS'!D201</f>
        <v>2283.36</v>
      </c>
      <c r="H104" s="76" t="n">
        <f aca="false">'Programska klasifikacija'!F58+'Programska klasifikacija'!F106+'Programska klasifikacija'!F154+'Programska klasifikacija'!F202+'Programska klasifikacija'!F250</f>
        <v>1000</v>
      </c>
      <c r="I104" s="76" t="n">
        <f aca="false">'Programska klasifikacija'!G58+'Programska klasifikacija'!G106+'Programska klasifikacija'!G154+'Programska klasifikacija'!G202+'Programska klasifikacija'!G250</f>
        <v>1000</v>
      </c>
      <c r="J104" s="76" t="n">
        <f aca="false">'Programska klasifikacija'!H58+'Programska klasifikacija'!H106+'Programska klasifikacija'!H154+'Programska klasifikacija'!H202+'Programska klasifikacija'!H250</f>
        <v>95</v>
      </c>
      <c r="K104" s="77" t="n">
        <f aca="false">IFERROR(J104/G104*100,0)</f>
        <v>4.16053535141195</v>
      </c>
      <c r="L104" s="77" t="n">
        <f aca="false">IFERROR(J104/I104*100,0)</f>
        <v>9.5</v>
      </c>
    </row>
    <row r="105" customFormat="false" ht="14.25" hidden="false" customHeight="false" outlineLevel="0" collapsed="false">
      <c r="B105" s="66"/>
      <c r="C105" s="66" t="n">
        <v>34</v>
      </c>
      <c r="D105" s="68"/>
      <c r="E105" s="68"/>
      <c r="F105" s="68" t="s">
        <v>153</v>
      </c>
      <c r="G105" s="64" t="n">
        <f aca="false">G106</f>
        <v>266.77</v>
      </c>
      <c r="H105" s="64" t="n">
        <f aca="false">H106</f>
        <v>500</v>
      </c>
      <c r="I105" s="64" t="n">
        <f aca="false">I106</f>
        <v>500</v>
      </c>
      <c r="J105" s="64" t="n">
        <f aca="false">J106</f>
        <v>0</v>
      </c>
      <c r="K105" s="65" t="n">
        <f aca="false">IFERROR(J105/G105*100,0)</f>
        <v>0</v>
      </c>
      <c r="L105" s="65" t="n">
        <f aca="false">IFERROR(J105/I105*100,0)</f>
        <v>0</v>
      </c>
    </row>
    <row r="106" customFormat="false" ht="14.25" hidden="false" customHeight="false" outlineLevel="0" collapsed="false">
      <c r="B106" s="66"/>
      <c r="C106" s="70"/>
      <c r="D106" s="68" t="n">
        <v>343</v>
      </c>
      <c r="E106" s="68"/>
      <c r="F106" s="68" t="s">
        <v>154</v>
      </c>
      <c r="G106" s="64" t="n">
        <f aca="false">G107+G108+G109</f>
        <v>266.77</v>
      </c>
      <c r="H106" s="64" t="n">
        <f aca="false">H107+H108+H109</f>
        <v>500</v>
      </c>
      <c r="I106" s="64" t="n">
        <f aca="false">I107+I108+I109</f>
        <v>500</v>
      </c>
      <c r="J106" s="64" t="n">
        <f aca="false">J107+J108+J109</f>
        <v>0</v>
      </c>
      <c r="K106" s="65" t="n">
        <f aca="false">IFERROR(J106/G106*100,0)</f>
        <v>0</v>
      </c>
      <c r="L106" s="65" t="n">
        <f aca="false">IFERROR(J106/I106*100,0)</f>
        <v>0</v>
      </c>
    </row>
    <row r="107" s="74" customFormat="true" ht="14.25" hidden="false" customHeight="false" outlineLevel="0" collapsed="false">
      <c r="B107" s="68"/>
      <c r="C107" s="78"/>
      <c r="D107" s="68"/>
      <c r="E107" s="68" t="n">
        <v>3431</v>
      </c>
      <c r="F107" s="68" t="s">
        <v>155</v>
      </c>
      <c r="G107" s="75" t="n">
        <f aca="false">'PR-RAS'!D217</f>
        <v>266.77</v>
      </c>
      <c r="H107" s="76" t="n">
        <f aca="false">'Programska klasifikacija'!F61+'Programska klasifikacija'!F109+'Programska klasifikacija'!F157+'Programska klasifikacija'!F205+'Programska klasifikacija'!F253</f>
        <v>500</v>
      </c>
      <c r="I107" s="76" t="n">
        <f aca="false">'Programska klasifikacija'!G61+'Programska klasifikacija'!G109+'Programska klasifikacija'!G157+'Programska klasifikacija'!G205+'Programska klasifikacija'!G253</f>
        <v>500</v>
      </c>
      <c r="J107" s="76" t="n">
        <f aca="false">'Programska klasifikacija'!H61+'Programska klasifikacija'!H109+'Programska klasifikacija'!H157+'Programska klasifikacija'!H205+'Programska klasifikacija'!H253</f>
        <v>0</v>
      </c>
      <c r="K107" s="77" t="n">
        <f aca="false">IFERROR(J107/G107*100,0)</f>
        <v>0</v>
      </c>
      <c r="L107" s="77" t="n">
        <f aca="false">IFERROR(J107/I107*100,0)</f>
        <v>0</v>
      </c>
    </row>
    <row r="108" s="74" customFormat="true" ht="14.25" hidden="false" customHeight="false" outlineLevel="0" collapsed="false">
      <c r="B108" s="68"/>
      <c r="C108" s="78"/>
      <c r="D108" s="68"/>
      <c r="E108" s="68" t="n">
        <v>3433</v>
      </c>
      <c r="F108" s="68" t="s">
        <v>156</v>
      </c>
      <c r="G108" s="75" t="n">
        <f aca="false">'PR-RAS'!D218</f>
        <v>0</v>
      </c>
      <c r="H108" s="76" t="n">
        <f aca="false">'Programska klasifikacija'!F62+'Programska klasifikacija'!F110+'Programska klasifikacija'!F158+'Programska klasifikacija'!F206+'Programska klasifikacija'!F254</f>
        <v>0</v>
      </c>
      <c r="I108" s="76" t="n">
        <f aca="false">'Programska klasifikacija'!G62+'Programska klasifikacija'!G110+'Programska klasifikacija'!G158+'Programska klasifikacija'!G206+'Programska klasifikacija'!G254</f>
        <v>0</v>
      </c>
      <c r="J108" s="76" t="n">
        <f aca="false">'Programska klasifikacija'!H62+'Programska klasifikacija'!H110+'Programska klasifikacija'!H158+'Programska klasifikacija'!H206+'Programska klasifikacija'!H254</f>
        <v>0</v>
      </c>
      <c r="K108" s="77" t="n">
        <f aca="false">IFERROR(J108/G108*100,0)</f>
        <v>0</v>
      </c>
      <c r="L108" s="77" t="n">
        <f aca="false">IFERROR(J108/I108*100,0)</f>
        <v>0</v>
      </c>
    </row>
    <row r="109" s="74" customFormat="true" ht="14.25" hidden="false" customHeight="false" outlineLevel="0" collapsed="false">
      <c r="B109" s="68"/>
      <c r="C109" s="78"/>
      <c r="D109" s="68"/>
      <c r="E109" s="68" t="n">
        <v>3434</v>
      </c>
      <c r="F109" s="68" t="s">
        <v>157</v>
      </c>
      <c r="G109" s="75" t="n">
        <f aca="false">'PR-RAS'!D219</f>
        <v>0</v>
      </c>
      <c r="H109" s="76" t="n">
        <f aca="false">'Programska klasifikacija'!F63+'Programska klasifikacija'!F111+'Programska klasifikacija'!F159+'Programska klasifikacija'!F207+'Programska klasifikacija'!F255</f>
        <v>0</v>
      </c>
      <c r="I109" s="76" t="n">
        <f aca="false">'Programska klasifikacija'!G63+'Programska klasifikacija'!G111+'Programska klasifikacija'!G159+'Programska klasifikacija'!G207+'Programska klasifikacija'!G255</f>
        <v>0</v>
      </c>
      <c r="J109" s="76" t="n">
        <f aca="false">'Programska klasifikacija'!H63+'Programska klasifikacija'!H111+'Programska klasifikacija'!H159+'Programska klasifikacija'!H207+'Programska klasifikacija'!H255</f>
        <v>0</v>
      </c>
      <c r="K109" s="77" t="n">
        <f aca="false">IFERROR(J109/G109*100,0)</f>
        <v>0</v>
      </c>
      <c r="L109" s="77" t="n">
        <f aca="false">IFERROR(J109/I109*100,0)</f>
        <v>0</v>
      </c>
    </row>
    <row r="110" s="55" customFormat="true" ht="14.25" hidden="false" customHeight="false" outlineLevel="0" collapsed="false">
      <c r="B110" s="71" t="n">
        <v>4</v>
      </c>
      <c r="C110" s="71"/>
      <c r="D110" s="71"/>
      <c r="E110" s="71"/>
      <c r="F110" s="80" t="s">
        <v>158</v>
      </c>
      <c r="G110" s="60" t="n">
        <f aca="false">G111+G114+G126</f>
        <v>14677.45</v>
      </c>
      <c r="H110" s="60" t="n">
        <f aca="false">H111+H114+H126</f>
        <v>10000</v>
      </c>
      <c r="I110" s="60" t="n">
        <f aca="false">I111+I114+I126</f>
        <v>10000</v>
      </c>
      <c r="J110" s="60" t="n">
        <f aca="false">J111+J114+J126</f>
        <v>998.86</v>
      </c>
      <c r="K110" s="61" t="n">
        <f aca="false">IFERROR(J110/G110*100,0)</f>
        <v>6.80540557113122</v>
      </c>
      <c r="L110" s="61" t="n">
        <f aca="false">IFERROR(J110/I110*100,0)</f>
        <v>9.9886</v>
      </c>
    </row>
    <row r="111" customFormat="false" ht="14.25" hidden="false" customHeight="false" outlineLevel="0" collapsed="false">
      <c r="B111" s="63"/>
      <c r="C111" s="63" t="n">
        <v>41</v>
      </c>
      <c r="D111" s="63"/>
      <c r="E111" s="63"/>
      <c r="F111" s="81" t="s">
        <v>159</v>
      </c>
      <c r="G111" s="64" t="n">
        <f aca="false">G112</f>
        <v>0</v>
      </c>
      <c r="H111" s="64" t="n">
        <f aca="false">H112</f>
        <v>0</v>
      </c>
      <c r="I111" s="64" t="n">
        <f aca="false">I112</f>
        <v>0</v>
      </c>
      <c r="J111" s="64" t="n">
        <f aca="false">J112</f>
        <v>0</v>
      </c>
      <c r="K111" s="65" t="n">
        <f aca="false">IFERROR(J111/G111*100,0)</f>
        <v>0</v>
      </c>
      <c r="L111" s="65" t="n">
        <f aca="false">IFERROR(J111/I111*100,0)</f>
        <v>0</v>
      </c>
    </row>
    <row r="112" customFormat="false" ht="14.25" hidden="false" customHeight="false" outlineLevel="0" collapsed="false">
      <c r="B112" s="63"/>
      <c r="C112" s="63"/>
      <c r="D112" s="66" t="n">
        <v>412</v>
      </c>
      <c r="E112" s="66"/>
      <c r="F112" s="66" t="s">
        <v>160</v>
      </c>
      <c r="G112" s="64" t="n">
        <f aca="false">G113</f>
        <v>0</v>
      </c>
      <c r="H112" s="64" t="n">
        <f aca="false">H113</f>
        <v>0</v>
      </c>
      <c r="I112" s="64" t="n">
        <f aca="false">I113</f>
        <v>0</v>
      </c>
      <c r="J112" s="64" t="n">
        <f aca="false">J113</f>
        <v>0</v>
      </c>
      <c r="K112" s="65" t="n">
        <f aca="false">IFERROR(J112/G112*100,0)</f>
        <v>0</v>
      </c>
      <c r="L112" s="65" t="n">
        <f aca="false">IFERROR(J112/I112*100,0)</f>
        <v>0</v>
      </c>
    </row>
    <row r="113" s="74" customFormat="true" ht="14.25" hidden="false" customHeight="false" outlineLevel="0" collapsed="false">
      <c r="B113" s="79"/>
      <c r="C113" s="79"/>
      <c r="D113" s="68"/>
      <c r="E113" s="68" t="n">
        <v>4123</v>
      </c>
      <c r="F113" s="68" t="s">
        <v>161</v>
      </c>
      <c r="G113" s="75"/>
      <c r="H113" s="76" t="n">
        <f aca="false">'Programska klasifikacija'!F261+'Programska klasifikacija'!F280+'Programska klasifikacija'!F299+'Programska klasifikacija'!F318+'Programska klasifikacija'!F337</f>
        <v>0</v>
      </c>
      <c r="I113" s="76" t="n">
        <f aca="false">'Programska klasifikacija'!G261+'Programska klasifikacija'!G280+'Programska klasifikacija'!G299+'Programska klasifikacija'!G318+'Programska klasifikacija'!G337</f>
        <v>0</v>
      </c>
      <c r="J113" s="76" t="n">
        <f aca="false">'Programska klasifikacija'!H261+'Programska klasifikacija'!H280+'Programska klasifikacija'!H299+'Programska klasifikacija'!H318+'Programska klasifikacija'!H337</f>
        <v>0</v>
      </c>
      <c r="K113" s="77" t="n">
        <f aca="false">IFERROR(J113/G113*100,0)</f>
        <v>0</v>
      </c>
      <c r="L113" s="77" t="n">
        <f aca="false">IFERROR(J113/I113*100,0)</f>
        <v>0</v>
      </c>
    </row>
    <row r="114" customFormat="false" ht="14.25" hidden="false" customHeight="false" outlineLevel="0" collapsed="false">
      <c r="B114" s="63"/>
      <c r="C114" s="63" t="n">
        <v>42</v>
      </c>
      <c r="D114" s="66"/>
      <c r="E114" s="66"/>
      <c r="F114" s="66" t="s">
        <v>162</v>
      </c>
      <c r="G114" s="64" t="n">
        <f aca="false">G115+G117+G124</f>
        <v>0</v>
      </c>
      <c r="H114" s="64" t="n">
        <f aca="false">H115+H117+H124</f>
        <v>0</v>
      </c>
      <c r="I114" s="64" t="n">
        <f aca="false">I115+I117+I124</f>
        <v>0</v>
      </c>
      <c r="J114" s="64" t="n">
        <f aca="false">J115+J117+J124</f>
        <v>998.86</v>
      </c>
      <c r="K114" s="65" t="n">
        <f aca="false">IFERROR(J114/G114*100,0)</f>
        <v>0</v>
      </c>
      <c r="L114" s="65" t="n">
        <f aca="false">IFERROR(J114/I114*100,0)</f>
        <v>0</v>
      </c>
    </row>
    <row r="115" customFormat="false" ht="14.25" hidden="false" customHeight="false" outlineLevel="0" collapsed="false">
      <c r="B115" s="63"/>
      <c r="C115" s="63"/>
      <c r="D115" s="66" t="n">
        <v>421</v>
      </c>
      <c r="E115" s="66"/>
      <c r="F115" s="66" t="s">
        <v>163</v>
      </c>
      <c r="G115" s="64" t="n">
        <f aca="false">G116</f>
        <v>0</v>
      </c>
      <c r="H115" s="64" t="n">
        <f aca="false">H116</f>
        <v>0</v>
      </c>
      <c r="I115" s="64" t="n">
        <f aca="false">I116</f>
        <v>0</v>
      </c>
      <c r="J115" s="64" t="n">
        <f aca="false">J116</f>
        <v>0</v>
      </c>
      <c r="K115" s="65" t="n">
        <f aca="false">IFERROR(J115/G115*100,0)</f>
        <v>0</v>
      </c>
      <c r="L115" s="65" t="n">
        <f aca="false">IFERROR(J115/I115*100,0)</f>
        <v>0</v>
      </c>
    </row>
    <row r="116" s="74" customFormat="true" ht="14.25" hidden="false" customHeight="false" outlineLevel="0" collapsed="false">
      <c r="B116" s="79"/>
      <c r="C116" s="79"/>
      <c r="D116" s="68"/>
      <c r="E116" s="68" t="n">
        <v>4214</v>
      </c>
      <c r="F116" s="68" t="s">
        <v>164</v>
      </c>
      <c r="G116" s="75"/>
      <c r="H116" s="76" t="n">
        <f aca="false">'Programska klasifikacija'!F264+'Programska klasifikacija'!F283+'Programska klasifikacija'!F302+'Programska klasifikacija'!F321+'Programska klasifikacija'!F340</f>
        <v>0</v>
      </c>
      <c r="I116" s="76" t="n">
        <f aca="false">'Programska klasifikacija'!G264+'Programska klasifikacija'!G283+'Programska klasifikacija'!G302+'Programska klasifikacija'!G321+'Programska klasifikacija'!G340</f>
        <v>0</v>
      </c>
      <c r="J116" s="76" t="n">
        <f aca="false">'Programska klasifikacija'!H264+'Programska klasifikacija'!H283+'Programska klasifikacija'!H302+'Programska klasifikacija'!H321+'Programska klasifikacija'!H340</f>
        <v>0</v>
      </c>
      <c r="K116" s="77" t="n">
        <f aca="false">IFERROR(J116/G116*100,0)</f>
        <v>0</v>
      </c>
      <c r="L116" s="77" t="n">
        <f aca="false">IFERROR(J116/I116*100,0)</f>
        <v>0</v>
      </c>
    </row>
    <row r="117" customFormat="false" ht="14.25" hidden="false" customHeight="false" outlineLevel="0" collapsed="false">
      <c r="B117" s="63"/>
      <c r="C117" s="63"/>
      <c r="D117" s="66" t="n">
        <v>422</v>
      </c>
      <c r="E117" s="66"/>
      <c r="F117" s="66" t="s">
        <v>165</v>
      </c>
      <c r="G117" s="64" t="n">
        <f aca="false">G118+G119+G120+G121+G122+G123</f>
        <v>0</v>
      </c>
      <c r="H117" s="64" t="n">
        <f aca="false">H118+H119+H120+H121+H122+H123</f>
        <v>0</v>
      </c>
      <c r="I117" s="64" t="n">
        <f aca="false">I118+I119+I120+I121+I122+I123</f>
        <v>0</v>
      </c>
      <c r="J117" s="64" t="n">
        <f aca="false">J118+J119+J120+J121+J122+J123</f>
        <v>998.86</v>
      </c>
      <c r="K117" s="65" t="n">
        <f aca="false">IFERROR(J117/G117*100,0)</f>
        <v>0</v>
      </c>
      <c r="L117" s="65" t="n">
        <f aca="false">IFERROR(J117/I117*100,0)</f>
        <v>0</v>
      </c>
    </row>
    <row r="118" s="74" customFormat="true" ht="14.25" hidden="false" customHeight="false" outlineLevel="0" collapsed="false">
      <c r="B118" s="79"/>
      <c r="C118" s="79"/>
      <c r="D118" s="68"/>
      <c r="E118" s="68" t="n">
        <v>4221</v>
      </c>
      <c r="F118" s="68" t="s">
        <v>166</v>
      </c>
      <c r="G118" s="75"/>
      <c r="H118" s="76" t="n">
        <f aca="false">'Programska klasifikacija'!F266+'Programska klasifikacija'!F285+'Programska klasifikacija'!F304+'Programska klasifikacija'!F323+'Programska klasifikacija'!F342</f>
        <v>0</v>
      </c>
      <c r="I118" s="76" t="n">
        <f aca="false">'Programska klasifikacija'!G266+'Programska klasifikacija'!G285+'Programska klasifikacija'!G304+'Programska klasifikacija'!G323+'Programska klasifikacija'!G342</f>
        <v>0</v>
      </c>
      <c r="J118" s="76" t="n">
        <f aca="false">'Programska klasifikacija'!H266+'Programska klasifikacija'!H285+'Programska klasifikacija'!H304+'Programska klasifikacija'!H323+'Programska klasifikacija'!H342</f>
        <v>0</v>
      </c>
      <c r="K118" s="77" t="n">
        <f aca="false">IFERROR(J118/G118*100,0)</f>
        <v>0</v>
      </c>
      <c r="L118" s="77" t="n">
        <f aca="false">IFERROR(J118/I118*100,0)</f>
        <v>0</v>
      </c>
    </row>
    <row r="119" s="74" customFormat="true" ht="14.25" hidden="false" customHeight="false" outlineLevel="0" collapsed="false">
      <c r="B119" s="79"/>
      <c r="C119" s="79"/>
      <c r="D119" s="68"/>
      <c r="E119" s="68" t="n">
        <v>4222</v>
      </c>
      <c r="F119" s="68" t="s">
        <v>167</v>
      </c>
      <c r="G119" s="75"/>
      <c r="H119" s="76" t="n">
        <f aca="false">'Programska klasifikacija'!F267+'Programska klasifikacija'!F286+'Programska klasifikacija'!F305+'Programska klasifikacija'!F324+'Programska klasifikacija'!F343</f>
        <v>0</v>
      </c>
      <c r="I119" s="76" t="n">
        <f aca="false">'Programska klasifikacija'!G267+'Programska klasifikacija'!G286+'Programska klasifikacija'!G305+'Programska klasifikacija'!G324+'Programska klasifikacija'!G343</f>
        <v>0</v>
      </c>
      <c r="J119" s="76" t="n">
        <f aca="false">'Programska klasifikacija'!H267+'Programska klasifikacija'!H286+'Programska klasifikacija'!H305+'Programska klasifikacija'!H324+'Programska klasifikacija'!H343</f>
        <v>0</v>
      </c>
      <c r="K119" s="77" t="n">
        <f aca="false">IFERROR(J119/G119*100,0)</f>
        <v>0</v>
      </c>
      <c r="L119" s="77" t="n">
        <f aca="false">IFERROR(J119/I119*100,0)</f>
        <v>0</v>
      </c>
    </row>
    <row r="120" s="74" customFormat="true" ht="14.25" hidden="false" customHeight="false" outlineLevel="0" collapsed="false">
      <c r="B120" s="79"/>
      <c r="C120" s="79"/>
      <c r="D120" s="68"/>
      <c r="E120" s="68" t="n">
        <v>4223</v>
      </c>
      <c r="F120" s="68" t="s">
        <v>168</v>
      </c>
      <c r="G120" s="75"/>
      <c r="H120" s="76" t="n">
        <f aca="false">'Programska klasifikacija'!F268+'Programska klasifikacija'!F287+'Programska klasifikacija'!F306+'Programska klasifikacija'!F325+'Programska klasifikacija'!F344</f>
        <v>0</v>
      </c>
      <c r="I120" s="76" t="n">
        <f aca="false">'Programska klasifikacija'!G268+'Programska klasifikacija'!G287+'Programska klasifikacija'!G306+'Programska klasifikacija'!G325+'Programska klasifikacija'!G344</f>
        <v>0</v>
      </c>
      <c r="J120" s="76" t="n">
        <f aca="false">'Programska klasifikacija'!H268+'Programska klasifikacija'!H287+'Programska klasifikacija'!H306+'Programska klasifikacija'!H325+'Programska klasifikacija'!H344</f>
        <v>0</v>
      </c>
      <c r="K120" s="77" t="n">
        <f aca="false">IFERROR(J120/G120*100,0)</f>
        <v>0</v>
      </c>
      <c r="L120" s="77" t="n">
        <f aca="false">IFERROR(J120/I120*100,0)</f>
        <v>0</v>
      </c>
    </row>
    <row r="121" s="74" customFormat="true" ht="14.25" hidden="false" customHeight="false" outlineLevel="0" collapsed="false">
      <c r="B121" s="79"/>
      <c r="C121" s="79"/>
      <c r="D121" s="68"/>
      <c r="E121" s="68" t="n">
        <v>4225</v>
      </c>
      <c r="F121" s="68" t="s">
        <v>169</v>
      </c>
      <c r="G121" s="75"/>
      <c r="H121" s="76" t="n">
        <f aca="false">'Programska klasifikacija'!F269+'Programska klasifikacija'!F288+'Programska klasifikacija'!F307+'Programska klasifikacija'!F326+'Programska klasifikacija'!F345</f>
        <v>0</v>
      </c>
      <c r="I121" s="76" t="n">
        <f aca="false">'Programska klasifikacija'!G269+'Programska klasifikacija'!G288+'Programska klasifikacija'!G307+'Programska klasifikacija'!G326+'Programska klasifikacija'!G345</f>
        <v>0</v>
      </c>
      <c r="J121" s="76" t="n">
        <f aca="false">'Programska klasifikacija'!H269+'Programska klasifikacija'!H288+'Programska klasifikacija'!H307+'Programska klasifikacija'!H326+'Programska klasifikacija'!H345</f>
        <v>0</v>
      </c>
      <c r="K121" s="77" t="n">
        <f aca="false">IFERROR(J121/G121*100,0)</f>
        <v>0</v>
      </c>
      <c r="L121" s="77" t="n">
        <f aca="false">IFERROR(J121/I121*100,0)</f>
        <v>0</v>
      </c>
    </row>
    <row r="122" s="74" customFormat="true" ht="14.25" hidden="false" customHeight="false" outlineLevel="0" collapsed="false">
      <c r="B122" s="79"/>
      <c r="C122" s="79"/>
      <c r="D122" s="68"/>
      <c r="E122" s="68" t="n">
        <v>4226</v>
      </c>
      <c r="F122" s="68" t="s">
        <v>170</v>
      </c>
      <c r="G122" s="75"/>
      <c r="H122" s="76" t="n">
        <f aca="false">'Programska klasifikacija'!F270+'Programska klasifikacija'!F289+'Programska klasifikacija'!F308+'Programska klasifikacija'!F327+'Programska klasifikacija'!F346</f>
        <v>0</v>
      </c>
      <c r="I122" s="76" t="n">
        <f aca="false">'Programska klasifikacija'!G270+'Programska klasifikacija'!G289+'Programska klasifikacija'!G308+'Programska klasifikacija'!G327+'Programska klasifikacija'!G346</f>
        <v>0</v>
      </c>
      <c r="J122" s="76" t="n">
        <f aca="false">'Programska klasifikacija'!H270+'Programska klasifikacija'!H289+'Programska klasifikacija'!H308+'Programska klasifikacija'!H327+'Programska klasifikacija'!H346</f>
        <v>0</v>
      </c>
      <c r="K122" s="77" t="n">
        <f aca="false">IFERROR(J122/G122*100,0)</f>
        <v>0</v>
      </c>
      <c r="L122" s="77" t="n">
        <f aca="false">IFERROR(J122/I122*100,0)</f>
        <v>0</v>
      </c>
    </row>
    <row r="123" s="74" customFormat="true" ht="14.25" hidden="false" customHeight="false" outlineLevel="0" collapsed="false">
      <c r="B123" s="79"/>
      <c r="C123" s="79"/>
      <c r="D123" s="68"/>
      <c r="E123" s="68" t="n">
        <v>4227</v>
      </c>
      <c r="F123" s="68" t="s">
        <v>171</v>
      </c>
      <c r="G123" s="75"/>
      <c r="H123" s="76" t="n">
        <f aca="false">'Programska klasifikacija'!F271+'Programska klasifikacija'!F290+'Programska klasifikacija'!F309+'Programska klasifikacija'!F328+'Programska klasifikacija'!F347</f>
        <v>0</v>
      </c>
      <c r="I123" s="76" t="n">
        <f aca="false">'Programska klasifikacija'!G271+'Programska klasifikacija'!G290+'Programska klasifikacija'!G309+'Programska klasifikacija'!G328+'Programska klasifikacija'!G347</f>
        <v>0</v>
      </c>
      <c r="J123" s="76" t="n">
        <f aca="false">'Programska klasifikacija'!H271+'Programska klasifikacija'!H290+'Programska klasifikacija'!H309+'Programska klasifikacija'!H328+'Programska klasifikacija'!H347</f>
        <v>998.86</v>
      </c>
      <c r="K123" s="77" t="n">
        <f aca="false">IFERROR(J123/G123*100,0)</f>
        <v>0</v>
      </c>
      <c r="L123" s="77" t="n">
        <f aca="false">IFERROR(J123/I123*100,0)</f>
        <v>0</v>
      </c>
    </row>
    <row r="124" customFormat="false" ht="14.25" hidden="false" customHeight="false" outlineLevel="0" collapsed="false">
      <c r="B124" s="63"/>
      <c r="C124" s="63"/>
      <c r="D124" s="66" t="n">
        <v>423</v>
      </c>
      <c r="E124" s="66"/>
      <c r="F124" s="66" t="s">
        <v>172</v>
      </c>
      <c r="G124" s="64" t="n">
        <f aca="false">G125</f>
        <v>0</v>
      </c>
      <c r="H124" s="64" t="n">
        <f aca="false">H125</f>
        <v>0</v>
      </c>
      <c r="I124" s="64" t="n">
        <f aca="false">I125</f>
        <v>0</v>
      </c>
      <c r="J124" s="64" t="n">
        <f aca="false">J125</f>
        <v>0</v>
      </c>
      <c r="K124" s="65" t="n">
        <f aca="false">IFERROR(J124/G124*100,0)</f>
        <v>0</v>
      </c>
      <c r="L124" s="65" t="n">
        <f aca="false">IFERROR(J124/I124*100,0)</f>
        <v>0</v>
      </c>
    </row>
    <row r="125" s="74" customFormat="true" ht="14.25" hidden="false" customHeight="false" outlineLevel="0" collapsed="false">
      <c r="B125" s="79"/>
      <c r="C125" s="79"/>
      <c r="D125" s="68"/>
      <c r="E125" s="68" t="n">
        <v>4231</v>
      </c>
      <c r="F125" s="68" t="s">
        <v>173</v>
      </c>
      <c r="G125" s="75"/>
      <c r="H125" s="76" t="n">
        <f aca="false">'Programska klasifikacija'!F273+'Programska klasifikacija'!F292+'Programska klasifikacija'!F311+'Programska klasifikacija'!F330+'Programska klasifikacija'!F349</f>
        <v>0</v>
      </c>
      <c r="I125" s="76" t="n">
        <f aca="false">'Programska klasifikacija'!G273+'Programska klasifikacija'!G292+'Programska klasifikacija'!G311+'Programska klasifikacija'!G330+'Programska klasifikacija'!G349</f>
        <v>0</v>
      </c>
      <c r="J125" s="76" t="n">
        <f aca="false">'Programska klasifikacija'!H273+'Programska klasifikacija'!H292+'Programska klasifikacija'!H311+'Programska klasifikacija'!H330+'Programska klasifikacija'!H349</f>
        <v>0</v>
      </c>
      <c r="K125" s="77" t="n">
        <f aca="false">IFERROR(J125/G125*100,0)</f>
        <v>0</v>
      </c>
      <c r="L125" s="77" t="n">
        <f aca="false">IFERROR(J125/I125*100,0)</f>
        <v>0</v>
      </c>
    </row>
    <row r="126" customFormat="false" ht="14.25" hidden="false" customHeight="false" outlineLevel="0" collapsed="false">
      <c r="B126" s="63"/>
      <c r="C126" s="63" t="n">
        <v>45</v>
      </c>
      <c r="D126" s="66"/>
      <c r="E126" s="66"/>
      <c r="F126" s="66" t="s">
        <v>174</v>
      </c>
      <c r="G126" s="64" t="n">
        <f aca="false">G127</f>
        <v>14677.45</v>
      </c>
      <c r="H126" s="64" t="n">
        <f aca="false">H127</f>
        <v>10000</v>
      </c>
      <c r="I126" s="64" t="n">
        <f aca="false">I127</f>
        <v>10000</v>
      </c>
      <c r="J126" s="64" t="n">
        <f aca="false">J127</f>
        <v>0</v>
      </c>
      <c r="K126" s="65" t="n">
        <f aca="false">IFERROR(J126/G126*100,0)</f>
        <v>0</v>
      </c>
      <c r="L126" s="65" t="n">
        <f aca="false">IFERROR(J126/I126*100,0)</f>
        <v>0</v>
      </c>
    </row>
    <row r="127" customFormat="false" ht="14.25" hidden="false" customHeight="false" outlineLevel="0" collapsed="false">
      <c r="B127" s="63"/>
      <c r="C127" s="63"/>
      <c r="D127" s="66" t="n">
        <v>451</v>
      </c>
      <c r="E127" s="66"/>
      <c r="F127" s="66" t="s">
        <v>175</v>
      </c>
      <c r="G127" s="64" t="n">
        <f aca="false">G128</f>
        <v>14677.45</v>
      </c>
      <c r="H127" s="64" t="n">
        <f aca="false">H128</f>
        <v>10000</v>
      </c>
      <c r="I127" s="64" t="n">
        <f aca="false">I128</f>
        <v>10000</v>
      </c>
      <c r="J127" s="64" t="n">
        <f aca="false">J128</f>
        <v>0</v>
      </c>
      <c r="K127" s="65" t="n">
        <f aca="false">IFERROR(J127/G127*100,0)</f>
        <v>0</v>
      </c>
      <c r="L127" s="65" t="n">
        <f aca="false">IFERROR(J127/I127*100,0)</f>
        <v>0</v>
      </c>
    </row>
    <row r="128" s="74" customFormat="true" ht="14.25" hidden="false" customHeight="false" outlineLevel="0" collapsed="false">
      <c r="B128" s="79"/>
      <c r="C128" s="79"/>
      <c r="D128" s="68"/>
      <c r="E128" s="68" t="n">
        <v>4511</v>
      </c>
      <c r="F128" s="68" t="s">
        <v>175</v>
      </c>
      <c r="G128" s="75" t="n">
        <f aca="false">'PR-RAS'!D414</f>
        <v>14677.45</v>
      </c>
      <c r="H128" s="76" t="n">
        <f aca="false">'Programska klasifikacija'!F275+'Programska klasifikacija'!F294+'Programska klasifikacija'!F313+'Programska klasifikacija'!F332+'Programska klasifikacija'!F351</f>
        <v>10000</v>
      </c>
      <c r="I128" s="76" t="n">
        <f aca="false">'Programska klasifikacija'!G275+'Programska klasifikacija'!G294+'Programska klasifikacija'!G313+'Programska klasifikacija'!G332+'Programska klasifikacija'!G351</f>
        <v>10000</v>
      </c>
      <c r="J128" s="76" t="n">
        <f aca="false">'Programska klasifikacija'!H275+'Programska klasifikacija'!H294+'Programska klasifikacija'!H313+'Programska klasifikacija'!H332+'Programska klasifikacija'!H351</f>
        <v>0</v>
      </c>
      <c r="K128" s="77" t="n">
        <f aca="false">IFERROR(J128/G128*100,0)</f>
        <v>0</v>
      </c>
      <c r="L128" s="77" t="n">
        <f aca="false">IFERROR(J128/I128*100,0)</f>
        <v>0</v>
      </c>
    </row>
  </sheetData>
  <mergeCells count="7">
    <mergeCell ref="B2:L2"/>
    <mergeCell ref="B4:L4"/>
    <mergeCell ref="B6:L6"/>
    <mergeCell ref="B8:F8"/>
    <mergeCell ref="B9:F9"/>
    <mergeCell ref="B60:F60"/>
    <mergeCell ref="B61:F6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false"/>
  </sheetPr>
  <dimension ref="A1:F1052"/>
  <sheetViews>
    <sheetView showFormulas="false" showGridLines="true" showRowColHeaders="true" showZeros="true" rightToLeft="false" tabSelected="false" showOutlineSymbols="true" defaultGridColor="true" view="normal" topLeftCell="A175" colorId="64" zoomScale="86" zoomScaleNormal="86" zoomScalePageLayoutView="100" workbookViewId="0">
      <selection pane="topLeft" activeCell="D299" activeCellId="0" sqref="D299"/>
    </sheetView>
  </sheetViews>
  <sheetFormatPr defaultColWidth="14.4453125" defaultRowHeight="11.25" zeroHeight="false" outlineLevelRow="0" outlineLevelCol="0"/>
  <cols>
    <col collapsed="false" customWidth="true" hidden="false" outlineLevel="0" max="1" min="1" style="82" width="13.34"/>
    <col collapsed="false" customWidth="true" hidden="false" outlineLevel="0" max="2" min="2" style="83" width="60.67"/>
    <col collapsed="false" customWidth="true" hidden="false" outlineLevel="0" max="3" min="3" style="82" width="12.67"/>
    <col collapsed="false" customWidth="true" hidden="false" outlineLevel="0" max="5" min="4" style="84" width="14.67"/>
    <col collapsed="false" customWidth="true" hidden="false" outlineLevel="0" max="6" min="6" style="84" width="8.67"/>
    <col collapsed="false" customWidth="false" hidden="false" outlineLevel="0" max="16384" min="7" style="85" width="14.44"/>
  </cols>
  <sheetData>
    <row r="1" customFormat="false" ht="44.25" hidden="false" customHeight="true" outlineLevel="0" collapsed="false">
      <c r="A1" s="86" t="s">
        <v>176</v>
      </c>
      <c r="B1" s="87" t="s">
        <v>177</v>
      </c>
      <c r="C1" s="86" t="s">
        <v>178</v>
      </c>
      <c r="D1" s="88" t="s">
        <v>179</v>
      </c>
      <c r="E1" s="86" t="s">
        <v>180</v>
      </c>
      <c r="F1" s="89" t="s">
        <v>181</v>
      </c>
    </row>
    <row r="2" s="91" customFormat="true" ht="49.5" hidden="false" customHeight="true" outlineLevel="0" collapsed="false">
      <c r="A2" s="90" t="s">
        <v>182</v>
      </c>
      <c r="B2" s="90"/>
      <c r="C2" s="90"/>
      <c r="D2" s="90"/>
      <c r="E2" s="90"/>
      <c r="F2" s="90"/>
    </row>
    <row r="3" s="91" customFormat="true" ht="48" hidden="false" customHeight="false" outlineLevel="0" collapsed="false">
      <c r="A3" s="92" t="s">
        <v>183</v>
      </c>
      <c r="B3" s="93" t="s">
        <v>184</v>
      </c>
      <c r="C3" s="94" t="s">
        <v>185</v>
      </c>
      <c r="D3" s="93" t="s">
        <v>186</v>
      </c>
      <c r="E3" s="93" t="s">
        <v>187</v>
      </c>
      <c r="F3" s="95" t="s">
        <v>188</v>
      </c>
    </row>
    <row r="4" s="91" customFormat="true" ht="12" hidden="false" customHeight="true" outlineLevel="0" collapsed="false">
      <c r="A4" s="96" t="n">
        <v>1</v>
      </c>
      <c r="B4" s="97" t="n">
        <v>2</v>
      </c>
      <c r="C4" s="98" t="s">
        <v>189</v>
      </c>
      <c r="D4" s="99" t="n">
        <v>4</v>
      </c>
      <c r="E4" s="99" t="n">
        <v>5</v>
      </c>
      <c r="F4" s="100" t="n">
        <v>6</v>
      </c>
    </row>
    <row r="5" customFormat="false" ht="19.5" hidden="false" customHeight="true" outlineLevel="0" collapsed="false">
      <c r="A5" s="101" t="s">
        <v>190</v>
      </c>
      <c r="B5" s="101"/>
      <c r="C5" s="102"/>
      <c r="D5" s="103"/>
      <c r="E5" s="103"/>
      <c r="F5" s="104"/>
    </row>
    <row r="6" customFormat="false" ht="12.75" hidden="false" customHeight="true" outlineLevel="0" collapsed="false">
      <c r="A6" s="105" t="n">
        <v>6</v>
      </c>
      <c r="B6" s="106" t="s">
        <v>191</v>
      </c>
      <c r="C6" s="107" t="s">
        <v>192</v>
      </c>
      <c r="D6" s="108" t="n">
        <f aca="false">D7+D43+D49+D82+D106+D125+D134+D140</f>
        <v>204645.55</v>
      </c>
      <c r="E6" s="108" t="n">
        <f aca="false">E7+E43+E49+E82+E106+E125+E134+E140</f>
        <v>159889.35</v>
      </c>
      <c r="F6" s="109" t="n">
        <f aca="false">IF(D6&lt;&gt;0,IF(E6/D6&gt;=100,"&gt;&gt;100",E6/D6*100),"-")</f>
        <v>78.1298933692915</v>
      </c>
    </row>
    <row r="7" customFormat="false" ht="12.75" hidden="false" customHeight="true" outlineLevel="0" collapsed="false">
      <c r="A7" s="105" t="n">
        <v>61</v>
      </c>
      <c r="B7" s="106" t="s">
        <v>193</v>
      </c>
      <c r="C7" s="107" t="s">
        <v>194</v>
      </c>
      <c r="D7" s="108" t="n">
        <f aca="false">D8+D17+D23+D29+D36+D39</f>
        <v>0</v>
      </c>
      <c r="E7" s="108" t="n">
        <f aca="false">E8+E17+E23+E29+E36+E39</f>
        <v>0</v>
      </c>
      <c r="F7" s="109" t="str">
        <f aca="false">IF(D7&lt;&gt;0,IF(E7/D7&gt;=100,"&gt;&gt;100",E7/D7*100),"-")</f>
        <v>-</v>
      </c>
    </row>
    <row r="8" customFormat="false" ht="12.75" hidden="false" customHeight="true" outlineLevel="0" collapsed="false">
      <c r="A8" s="105" t="n">
        <v>611</v>
      </c>
      <c r="B8" s="106" t="s">
        <v>195</v>
      </c>
      <c r="C8" s="107" t="s">
        <v>196</v>
      </c>
      <c r="D8" s="108" t="n">
        <f aca="false">SUM(D9:D14)-D15-D16</f>
        <v>0</v>
      </c>
      <c r="E8" s="108" t="n">
        <f aca="false">SUM(E9:E14)-E15-E16</f>
        <v>0</v>
      </c>
      <c r="F8" s="109" t="str">
        <f aca="false">IF(D8&lt;&gt;0,IF(E8/D8&gt;=100,"&gt;&gt;100",E8/D8*100),"-")</f>
        <v>-</v>
      </c>
    </row>
    <row r="9" customFormat="false" ht="12.75" hidden="false" customHeight="true" outlineLevel="0" collapsed="false">
      <c r="A9" s="105" t="n">
        <v>6111</v>
      </c>
      <c r="B9" s="110" t="s">
        <v>197</v>
      </c>
      <c r="C9" s="107" t="s">
        <v>198</v>
      </c>
      <c r="D9" s="111" t="n">
        <v>0</v>
      </c>
      <c r="E9" s="111"/>
      <c r="F9" s="109" t="str">
        <f aca="false">IF(D9&lt;&gt;0,IF(E9/D9&gt;=100,"&gt;&gt;100",E9/D9*100),"-")</f>
        <v>-</v>
      </c>
    </row>
    <row r="10" customFormat="false" ht="12.75" hidden="false" customHeight="true" outlineLevel="0" collapsed="false">
      <c r="A10" s="105" t="n">
        <v>6112</v>
      </c>
      <c r="B10" s="110" t="s">
        <v>199</v>
      </c>
      <c r="C10" s="107" t="s">
        <v>200</v>
      </c>
      <c r="D10" s="111" t="n">
        <v>0</v>
      </c>
      <c r="E10" s="111"/>
      <c r="F10" s="109" t="str">
        <f aca="false">IF(D10&lt;&gt;0,IF(E10/D10&gt;=100,"&gt;&gt;100",E10/D10*100),"-")</f>
        <v>-</v>
      </c>
    </row>
    <row r="11" customFormat="false" ht="12.75" hidden="false" customHeight="true" outlineLevel="0" collapsed="false">
      <c r="A11" s="105" t="n">
        <v>6113</v>
      </c>
      <c r="B11" s="110" t="s">
        <v>201</v>
      </c>
      <c r="C11" s="107" t="s">
        <v>202</v>
      </c>
      <c r="D11" s="111" t="n">
        <v>0</v>
      </c>
      <c r="E11" s="111"/>
      <c r="F11" s="109" t="str">
        <f aca="false">IF(D11&lt;&gt;0,IF(E11/D11&gt;=100,"&gt;&gt;100",E11/D11*100),"-")</f>
        <v>-</v>
      </c>
    </row>
    <row r="12" customFormat="false" ht="12.75" hidden="false" customHeight="true" outlineLevel="0" collapsed="false">
      <c r="A12" s="105" t="n">
        <v>6114</v>
      </c>
      <c r="B12" s="110" t="s">
        <v>203</v>
      </c>
      <c r="C12" s="107" t="s">
        <v>204</v>
      </c>
      <c r="D12" s="111" t="n">
        <v>0</v>
      </c>
      <c r="E12" s="111"/>
      <c r="F12" s="109" t="str">
        <f aca="false">IF(D12&lt;&gt;0,IF(E12/D12&gt;=100,"&gt;&gt;100",E12/D12*100),"-")</f>
        <v>-</v>
      </c>
    </row>
    <row r="13" customFormat="false" ht="12.75" hidden="false" customHeight="true" outlineLevel="0" collapsed="false">
      <c r="A13" s="105" t="n">
        <v>6115</v>
      </c>
      <c r="B13" s="110" t="s">
        <v>205</v>
      </c>
      <c r="C13" s="107" t="s">
        <v>206</v>
      </c>
      <c r="D13" s="111" t="n">
        <v>0</v>
      </c>
      <c r="E13" s="111"/>
      <c r="F13" s="109" t="str">
        <f aca="false">IF(D13&lt;&gt;0,IF(E13/D13&gt;=100,"&gt;&gt;100",E13/D13*100),"-")</f>
        <v>-</v>
      </c>
    </row>
    <row r="14" customFormat="false" ht="12.75" hidden="false" customHeight="true" outlineLevel="0" collapsed="false">
      <c r="A14" s="105" t="n">
        <v>6116</v>
      </c>
      <c r="B14" s="110" t="s">
        <v>207</v>
      </c>
      <c r="C14" s="107" t="s">
        <v>208</v>
      </c>
      <c r="D14" s="111" t="n">
        <v>0</v>
      </c>
      <c r="E14" s="111"/>
      <c r="F14" s="109" t="str">
        <f aca="false">IF(D14&lt;&gt;0,IF(E14/D14&gt;=100,"&gt;&gt;100",E14/D14*100),"-")</f>
        <v>-</v>
      </c>
    </row>
    <row r="15" customFormat="false" ht="12.75" hidden="false" customHeight="true" outlineLevel="0" collapsed="false">
      <c r="A15" s="105" t="n">
        <v>6117</v>
      </c>
      <c r="B15" s="106" t="s">
        <v>209</v>
      </c>
      <c r="C15" s="107" t="s">
        <v>210</v>
      </c>
      <c r="D15" s="111" t="n">
        <v>0</v>
      </c>
      <c r="E15" s="111"/>
      <c r="F15" s="109" t="str">
        <f aca="false">IF(D15&lt;&gt;0,IF(E15/D15&gt;=100,"&gt;&gt;100",E15/D15*100),"-")</f>
        <v>-</v>
      </c>
    </row>
    <row r="16" customFormat="false" ht="12.75" hidden="false" customHeight="true" outlineLevel="0" collapsed="false">
      <c r="A16" s="105" t="n">
        <v>6119</v>
      </c>
      <c r="B16" s="106" t="s">
        <v>211</v>
      </c>
      <c r="C16" s="107" t="s">
        <v>212</v>
      </c>
      <c r="D16" s="111" t="n">
        <v>0</v>
      </c>
      <c r="E16" s="111"/>
      <c r="F16" s="109" t="str">
        <f aca="false">IF(D16&lt;&gt;0,IF(E16/D16&gt;=100,"&gt;&gt;100",E16/D16*100),"-")</f>
        <v>-</v>
      </c>
    </row>
    <row r="17" customFormat="false" ht="12.75" hidden="false" customHeight="true" outlineLevel="0" collapsed="false">
      <c r="A17" s="105" t="n">
        <v>612</v>
      </c>
      <c r="B17" s="106" t="s">
        <v>213</v>
      </c>
      <c r="C17" s="107" t="s">
        <v>214</v>
      </c>
      <c r="D17" s="108" t="n">
        <f aca="false">SUM(D18:D21)-D22</f>
        <v>0</v>
      </c>
      <c r="E17" s="108" t="n">
        <f aca="false">SUM(E18:E21)-E22</f>
        <v>0</v>
      </c>
      <c r="F17" s="109" t="str">
        <f aca="false">IF(D17&lt;&gt;0,IF(E17/D17&gt;=100,"&gt;&gt;100",E17/D17*100),"-")</f>
        <v>-</v>
      </c>
    </row>
    <row r="18" customFormat="false" ht="12.75" hidden="false" customHeight="true" outlineLevel="0" collapsed="false">
      <c r="A18" s="105" t="n">
        <v>6121</v>
      </c>
      <c r="B18" s="106" t="s">
        <v>215</v>
      </c>
      <c r="C18" s="107" t="s">
        <v>216</v>
      </c>
      <c r="D18" s="111" t="n">
        <v>0</v>
      </c>
      <c r="E18" s="111"/>
      <c r="F18" s="109" t="str">
        <f aca="false">IF(D18&lt;&gt;0,IF(E18/D18&gt;=100,"&gt;&gt;100",E18/D18*100),"-")</f>
        <v>-</v>
      </c>
    </row>
    <row r="19" customFormat="false" ht="12.75" hidden="false" customHeight="true" outlineLevel="0" collapsed="false">
      <c r="A19" s="105" t="n">
        <v>6122</v>
      </c>
      <c r="B19" s="106" t="s">
        <v>217</v>
      </c>
      <c r="C19" s="107" t="s">
        <v>218</v>
      </c>
      <c r="D19" s="111" t="n">
        <v>0</v>
      </c>
      <c r="E19" s="111"/>
      <c r="F19" s="109" t="str">
        <f aca="false">IF(D19&lt;&gt;0,IF(E19/D19&gt;=100,"&gt;&gt;100",E19/D19*100),"-")</f>
        <v>-</v>
      </c>
    </row>
    <row r="20" customFormat="false" ht="12.75" hidden="false" customHeight="true" outlineLevel="0" collapsed="false">
      <c r="A20" s="105" t="n">
        <v>6123</v>
      </c>
      <c r="B20" s="112" t="s">
        <v>219</v>
      </c>
      <c r="C20" s="107" t="s">
        <v>220</v>
      </c>
      <c r="D20" s="111" t="n">
        <v>0</v>
      </c>
      <c r="E20" s="111"/>
      <c r="F20" s="109" t="str">
        <f aca="false">IF(D20&lt;&gt;0,IF(E20/D20&gt;=100,"&gt;&gt;100",E20/D20*100),"-")</f>
        <v>-</v>
      </c>
    </row>
    <row r="21" customFormat="false" ht="12.75" hidden="false" customHeight="true" outlineLevel="0" collapsed="false">
      <c r="A21" s="105" t="n">
        <v>6124</v>
      </c>
      <c r="B21" s="106" t="s">
        <v>221</v>
      </c>
      <c r="C21" s="107" t="s">
        <v>222</v>
      </c>
      <c r="D21" s="111" t="n">
        <v>0</v>
      </c>
      <c r="E21" s="111"/>
      <c r="F21" s="109" t="str">
        <f aca="false">IF(D21&lt;&gt;0,IF(E21/D21&gt;=100,"&gt;&gt;100",E21/D21*100),"-")</f>
        <v>-</v>
      </c>
    </row>
    <row r="22" customFormat="false" ht="12.75" hidden="false" customHeight="true" outlineLevel="0" collapsed="false">
      <c r="A22" s="105" t="n">
        <v>6125</v>
      </c>
      <c r="B22" s="106" t="s">
        <v>223</v>
      </c>
      <c r="C22" s="107" t="s">
        <v>224</v>
      </c>
      <c r="D22" s="111" t="n">
        <v>0</v>
      </c>
      <c r="E22" s="111"/>
      <c r="F22" s="109" t="str">
        <f aca="false">IF(D22&lt;&gt;0,IF(E22/D22&gt;=100,"&gt;&gt;100",E22/D22*100),"-")</f>
        <v>-</v>
      </c>
    </row>
    <row r="23" customFormat="false" ht="12.75" hidden="false" customHeight="true" outlineLevel="0" collapsed="false">
      <c r="A23" s="105" t="n">
        <v>613</v>
      </c>
      <c r="B23" s="106" t="s">
        <v>225</v>
      </c>
      <c r="C23" s="107" t="s">
        <v>226</v>
      </c>
      <c r="D23" s="108" t="n">
        <f aca="false">SUM(D24:D28)</f>
        <v>0</v>
      </c>
      <c r="E23" s="108" t="n">
        <f aca="false">SUM(E24:E28)</f>
        <v>0</v>
      </c>
      <c r="F23" s="109" t="str">
        <f aca="false">IF(D23&lt;&gt;0,IF(E23/D23&gt;=100,"&gt;&gt;100",E23/D23*100),"-")</f>
        <v>-</v>
      </c>
    </row>
    <row r="24" customFormat="false" ht="12.75" hidden="false" customHeight="true" outlineLevel="0" collapsed="false">
      <c r="A24" s="105" t="n">
        <v>6131</v>
      </c>
      <c r="B24" s="110" t="s">
        <v>227</v>
      </c>
      <c r="C24" s="107" t="s">
        <v>228</v>
      </c>
      <c r="D24" s="111" t="n">
        <v>0</v>
      </c>
      <c r="E24" s="111"/>
      <c r="F24" s="109" t="str">
        <f aca="false">IF(D24&lt;&gt;0,IF(E24/D24&gt;=100,"&gt;&gt;100",E24/D24*100),"-")</f>
        <v>-</v>
      </c>
    </row>
    <row r="25" customFormat="false" ht="12.75" hidden="false" customHeight="true" outlineLevel="0" collapsed="false">
      <c r="A25" s="105" t="n">
        <v>6132</v>
      </c>
      <c r="B25" s="106" t="s">
        <v>229</v>
      </c>
      <c r="C25" s="107" t="s">
        <v>230</v>
      </c>
      <c r="D25" s="111" t="n">
        <v>0</v>
      </c>
      <c r="E25" s="111"/>
      <c r="F25" s="109" t="str">
        <f aca="false">IF(D25&lt;&gt;0,IF(E25/D25&gt;=100,"&gt;&gt;100",E25/D25*100),"-")</f>
        <v>-</v>
      </c>
    </row>
    <row r="26" customFormat="false" ht="12.75" hidden="false" customHeight="true" outlineLevel="0" collapsed="false">
      <c r="A26" s="105" t="n">
        <v>6133</v>
      </c>
      <c r="B26" s="106" t="s">
        <v>231</v>
      </c>
      <c r="C26" s="107" t="s">
        <v>232</v>
      </c>
      <c r="D26" s="111" t="n">
        <v>0</v>
      </c>
      <c r="E26" s="111"/>
      <c r="F26" s="109" t="str">
        <f aca="false">IF(D26&lt;&gt;0,IF(E26/D26&gt;=100,"&gt;&gt;100",E26/D26*100),"-")</f>
        <v>-</v>
      </c>
    </row>
    <row r="27" customFormat="false" ht="12.75" hidden="false" customHeight="true" outlineLevel="0" collapsed="false">
      <c r="A27" s="105" t="n">
        <v>6134</v>
      </c>
      <c r="B27" s="106" t="s">
        <v>233</v>
      </c>
      <c r="C27" s="107" t="s">
        <v>234</v>
      </c>
      <c r="D27" s="111" t="n">
        <v>0</v>
      </c>
      <c r="E27" s="111"/>
      <c r="F27" s="109" t="str">
        <f aca="false">IF(D27&lt;&gt;0,IF(E27/D27&gt;=100,"&gt;&gt;100",E27/D27*100),"-")</f>
        <v>-</v>
      </c>
    </row>
    <row r="28" customFormat="false" ht="12.75" hidden="false" customHeight="true" outlineLevel="0" collapsed="false">
      <c r="A28" s="105" t="n">
        <v>6135</v>
      </c>
      <c r="B28" s="106" t="s">
        <v>235</v>
      </c>
      <c r="C28" s="107" t="s">
        <v>236</v>
      </c>
      <c r="D28" s="111" t="n">
        <v>0</v>
      </c>
      <c r="E28" s="111"/>
      <c r="F28" s="109" t="str">
        <f aca="false">IF(D28&lt;&gt;0,IF(E28/D28&gt;=100,"&gt;&gt;100",E28/D28*100),"-")</f>
        <v>-</v>
      </c>
    </row>
    <row r="29" customFormat="false" ht="12.75" hidden="false" customHeight="true" outlineLevel="0" collapsed="false">
      <c r="A29" s="105" t="n">
        <v>614</v>
      </c>
      <c r="B29" s="106" t="s">
        <v>237</v>
      </c>
      <c r="C29" s="107" t="s">
        <v>238</v>
      </c>
      <c r="D29" s="108" t="n">
        <f aca="false">SUM(D30:D35)</f>
        <v>0</v>
      </c>
      <c r="E29" s="108" t="n">
        <f aca="false">SUM(E30:E35)</f>
        <v>0</v>
      </c>
      <c r="F29" s="109" t="str">
        <f aca="false">IF(D29&lt;&gt;0,IF(E29/D29&gt;=100,"&gt;&gt;100",E29/D29*100),"-")</f>
        <v>-</v>
      </c>
    </row>
    <row r="30" customFormat="false" ht="12.75" hidden="false" customHeight="true" outlineLevel="0" collapsed="false">
      <c r="A30" s="105" t="n">
        <v>6141</v>
      </c>
      <c r="B30" s="106" t="s">
        <v>239</v>
      </c>
      <c r="C30" s="107" t="s">
        <v>240</v>
      </c>
      <c r="D30" s="111" t="n">
        <v>0</v>
      </c>
      <c r="E30" s="111"/>
      <c r="F30" s="109" t="str">
        <f aca="false">IF(D30&lt;&gt;0,IF(E30/D30&gt;=100,"&gt;&gt;100",E30/D30*100),"-")</f>
        <v>-</v>
      </c>
    </row>
    <row r="31" customFormat="false" ht="12.75" hidden="false" customHeight="true" outlineLevel="0" collapsed="false">
      <c r="A31" s="105" t="n">
        <v>6142</v>
      </c>
      <c r="B31" s="106" t="s">
        <v>241</v>
      </c>
      <c r="C31" s="107" t="s">
        <v>242</v>
      </c>
      <c r="D31" s="111" t="n">
        <v>0</v>
      </c>
      <c r="E31" s="111"/>
      <c r="F31" s="109" t="str">
        <f aca="false">IF(D31&lt;&gt;0,IF(E31/D31&gt;=100,"&gt;&gt;100",E31/D31*100),"-")</f>
        <v>-</v>
      </c>
    </row>
    <row r="32" customFormat="false" ht="12.75" hidden="false" customHeight="true" outlineLevel="0" collapsed="false">
      <c r="A32" s="105" t="n">
        <v>6143</v>
      </c>
      <c r="B32" s="106" t="s">
        <v>243</v>
      </c>
      <c r="C32" s="107" t="s">
        <v>244</v>
      </c>
      <c r="D32" s="111" t="n">
        <v>0</v>
      </c>
      <c r="E32" s="111"/>
      <c r="F32" s="109" t="str">
        <f aca="false">IF(D32&lt;&gt;0,IF(E32/D32&gt;=100,"&gt;&gt;100",E32/D32*100),"-")</f>
        <v>-</v>
      </c>
    </row>
    <row r="33" customFormat="false" ht="12.75" hidden="false" customHeight="true" outlineLevel="0" collapsed="false">
      <c r="A33" s="105" t="n">
        <v>6145</v>
      </c>
      <c r="B33" s="106" t="s">
        <v>245</v>
      </c>
      <c r="C33" s="107" t="s">
        <v>246</v>
      </c>
      <c r="D33" s="111" t="n">
        <v>0</v>
      </c>
      <c r="E33" s="111"/>
      <c r="F33" s="109" t="str">
        <f aca="false">IF(D33&lt;&gt;0,IF(E33/D33&gt;=100,"&gt;&gt;100",E33/D33*100),"-")</f>
        <v>-</v>
      </c>
    </row>
    <row r="34" customFormat="false" ht="12.75" hidden="false" customHeight="true" outlineLevel="0" collapsed="false">
      <c r="A34" s="105" t="n">
        <v>6146</v>
      </c>
      <c r="B34" s="106" t="s">
        <v>247</v>
      </c>
      <c r="C34" s="107" t="s">
        <v>248</v>
      </c>
      <c r="D34" s="111" t="n">
        <v>0</v>
      </c>
      <c r="E34" s="111"/>
      <c r="F34" s="109" t="str">
        <f aca="false">IF(D34&lt;&gt;0,IF(E34/D34&gt;=100,"&gt;&gt;100",E34/D34*100),"-")</f>
        <v>-</v>
      </c>
    </row>
    <row r="35" customFormat="false" ht="12.75" hidden="false" customHeight="true" outlineLevel="0" collapsed="false">
      <c r="A35" s="105" t="n">
        <v>6147</v>
      </c>
      <c r="B35" s="106" t="s">
        <v>249</v>
      </c>
      <c r="C35" s="107" t="s">
        <v>250</v>
      </c>
      <c r="D35" s="111" t="n">
        <v>0</v>
      </c>
      <c r="E35" s="111"/>
      <c r="F35" s="109" t="str">
        <f aca="false">IF(D35&lt;&gt;0,IF(E35/D35&gt;=100,"&gt;&gt;100",E35/D35*100),"-")</f>
        <v>-</v>
      </c>
    </row>
    <row r="36" customFormat="false" ht="12.75" hidden="false" customHeight="true" outlineLevel="0" collapsed="false">
      <c r="A36" s="105" t="n">
        <v>615</v>
      </c>
      <c r="B36" s="106" t="s">
        <v>251</v>
      </c>
      <c r="C36" s="107" t="s">
        <v>252</v>
      </c>
      <c r="D36" s="108" t="n">
        <f aca="false">SUM(D37:D38)</f>
        <v>0</v>
      </c>
      <c r="E36" s="108" t="n">
        <f aca="false">SUM(E37:E38)</f>
        <v>0</v>
      </c>
      <c r="F36" s="109" t="str">
        <f aca="false">IF(D36&lt;&gt;0,IF(E36/D36&gt;=100,"&gt;&gt;100",E36/D36*100),"-")</f>
        <v>-</v>
      </c>
    </row>
    <row r="37" customFormat="false" ht="12.75" hidden="false" customHeight="true" outlineLevel="0" collapsed="false">
      <c r="A37" s="105" t="n">
        <v>6151</v>
      </c>
      <c r="B37" s="106" t="s">
        <v>253</v>
      </c>
      <c r="C37" s="107" t="s">
        <v>254</v>
      </c>
      <c r="D37" s="111" t="n">
        <v>0</v>
      </c>
      <c r="E37" s="111"/>
      <c r="F37" s="109" t="str">
        <f aca="false">IF(D37&lt;&gt;0,IF(E37/D37&gt;=100,"&gt;&gt;100",E37/D37*100),"-")</f>
        <v>-</v>
      </c>
    </row>
    <row r="38" customFormat="false" ht="12.75" hidden="false" customHeight="true" outlineLevel="0" collapsed="false">
      <c r="A38" s="105" t="n">
        <v>6152</v>
      </c>
      <c r="B38" s="106" t="s">
        <v>255</v>
      </c>
      <c r="C38" s="107" t="s">
        <v>256</v>
      </c>
      <c r="D38" s="111" t="n">
        <v>0</v>
      </c>
      <c r="E38" s="111"/>
      <c r="F38" s="109" t="str">
        <f aca="false">IF(D38&lt;&gt;0,IF(E38/D38&gt;=100,"&gt;&gt;100",E38/D38*100),"-")</f>
        <v>-</v>
      </c>
    </row>
    <row r="39" customFormat="false" ht="12.75" hidden="false" customHeight="true" outlineLevel="0" collapsed="false">
      <c r="A39" s="105" t="n">
        <v>616</v>
      </c>
      <c r="B39" s="106" t="s">
        <v>257</v>
      </c>
      <c r="C39" s="107" t="s">
        <v>258</v>
      </c>
      <c r="D39" s="108" t="n">
        <f aca="false">SUM(D40:D42)</f>
        <v>0</v>
      </c>
      <c r="E39" s="108" t="n">
        <f aca="false">SUM(E40:E42)</f>
        <v>0</v>
      </c>
      <c r="F39" s="109" t="str">
        <f aca="false">IF(D39&lt;&gt;0,IF(E39/D39&gt;=100,"&gt;&gt;100",E39/D39*100),"-")</f>
        <v>-</v>
      </c>
    </row>
    <row r="40" customFormat="false" ht="12.75" hidden="false" customHeight="true" outlineLevel="0" collapsed="false">
      <c r="A40" s="105" t="n">
        <v>6161</v>
      </c>
      <c r="B40" s="106" t="s">
        <v>259</v>
      </c>
      <c r="C40" s="107" t="s">
        <v>260</v>
      </c>
      <c r="D40" s="111" t="n">
        <v>0</v>
      </c>
      <c r="E40" s="111"/>
      <c r="F40" s="109" t="str">
        <f aca="false">IF(D40&lt;&gt;0,IF(E40/D40&gt;=100,"&gt;&gt;100",E40/D40*100),"-")</f>
        <v>-</v>
      </c>
    </row>
    <row r="41" customFormat="false" ht="12.75" hidden="false" customHeight="true" outlineLevel="0" collapsed="false">
      <c r="A41" s="105" t="n">
        <v>6162</v>
      </c>
      <c r="B41" s="106" t="s">
        <v>261</v>
      </c>
      <c r="C41" s="107" t="s">
        <v>262</v>
      </c>
      <c r="D41" s="111" t="n">
        <v>0</v>
      </c>
      <c r="E41" s="111"/>
      <c r="F41" s="109" t="str">
        <f aca="false">IF(D41&lt;&gt;0,IF(E41/D41&gt;=100,"&gt;&gt;100",E41/D41*100),"-")</f>
        <v>-</v>
      </c>
    </row>
    <row r="42" customFormat="false" ht="12.75" hidden="false" customHeight="true" outlineLevel="0" collapsed="false">
      <c r="A42" s="105" t="n">
        <v>6163</v>
      </c>
      <c r="B42" s="106" t="s">
        <v>263</v>
      </c>
      <c r="C42" s="107" t="s">
        <v>264</v>
      </c>
      <c r="D42" s="111" t="n">
        <v>0</v>
      </c>
      <c r="E42" s="111"/>
      <c r="F42" s="109" t="str">
        <f aca="false">IF(D42&lt;&gt;0,IF(E42/D42&gt;=100,"&gt;&gt;100",E42/D42*100),"-")</f>
        <v>-</v>
      </c>
    </row>
    <row r="43" customFormat="false" ht="12.75" hidden="false" customHeight="true" outlineLevel="0" collapsed="false">
      <c r="A43" s="105" t="n">
        <v>62</v>
      </c>
      <c r="B43" s="106" t="s">
        <v>265</v>
      </c>
      <c r="C43" s="107" t="s">
        <v>266</v>
      </c>
      <c r="D43" s="108" t="n">
        <f aca="false">D44+D47+D48</f>
        <v>0</v>
      </c>
      <c r="E43" s="108" t="n">
        <f aca="false">E44+E47+E48</f>
        <v>0</v>
      </c>
      <c r="F43" s="109" t="str">
        <f aca="false">IF(D43&lt;&gt;0,IF(E43/D43&gt;=100,"&gt;&gt;100",E43/D43*100),"-")</f>
        <v>-</v>
      </c>
    </row>
    <row r="44" customFormat="false" ht="12.75" hidden="false" customHeight="true" outlineLevel="0" collapsed="false">
      <c r="A44" s="105" t="n">
        <v>621</v>
      </c>
      <c r="B44" s="106" t="s">
        <v>267</v>
      </c>
      <c r="C44" s="107" t="s">
        <v>268</v>
      </c>
      <c r="D44" s="108" t="n">
        <f aca="false">SUM(D45:D46)</f>
        <v>0</v>
      </c>
      <c r="E44" s="108" t="n">
        <f aca="false">SUM(E45:E46)</f>
        <v>0</v>
      </c>
      <c r="F44" s="109" t="str">
        <f aca="false">IF(D44&lt;&gt;0,IF(E44/D44&gt;=100,"&gt;&gt;100",E44/D44*100),"-")</f>
        <v>-</v>
      </c>
    </row>
    <row r="45" customFormat="false" ht="12.75" hidden="false" customHeight="true" outlineLevel="0" collapsed="false">
      <c r="A45" s="105" t="n">
        <v>6211</v>
      </c>
      <c r="B45" s="106" t="s">
        <v>269</v>
      </c>
      <c r="C45" s="107" t="s">
        <v>270</v>
      </c>
      <c r="D45" s="111" t="n">
        <v>0</v>
      </c>
      <c r="E45" s="111"/>
      <c r="F45" s="109" t="str">
        <f aca="false">IF(D45&lt;&gt;0,IF(E45/D45&gt;=100,"&gt;&gt;100",E45/D45*100),"-")</f>
        <v>-</v>
      </c>
    </row>
    <row r="46" customFormat="false" ht="12.75" hidden="false" customHeight="true" outlineLevel="0" collapsed="false">
      <c r="A46" s="105" t="n">
        <v>6212</v>
      </c>
      <c r="B46" s="106" t="s">
        <v>271</v>
      </c>
      <c r="C46" s="107" t="s">
        <v>272</v>
      </c>
      <c r="D46" s="111" t="n">
        <v>0</v>
      </c>
      <c r="E46" s="111"/>
      <c r="F46" s="109" t="str">
        <f aca="false">IF(D46&lt;&gt;0,IF(E46/D46&gt;=100,"&gt;&gt;100",E46/D46*100),"-")</f>
        <v>-</v>
      </c>
    </row>
    <row r="47" customFormat="false" ht="12.75" hidden="false" customHeight="true" outlineLevel="0" collapsed="false">
      <c r="A47" s="105" t="n">
        <v>622</v>
      </c>
      <c r="B47" s="106" t="s">
        <v>273</v>
      </c>
      <c r="C47" s="107" t="s">
        <v>274</v>
      </c>
      <c r="D47" s="111" t="n">
        <v>0</v>
      </c>
      <c r="E47" s="111"/>
      <c r="F47" s="109" t="str">
        <f aca="false">IF(D47&lt;&gt;0,IF(E47/D47&gt;=100,"&gt;&gt;100",E47/D47*100),"-")</f>
        <v>-</v>
      </c>
    </row>
    <row r="48" customFormat="false" ht="12.75" hidden="false" customHeight="true" outlineLevel="0" collapsed="false">
      <c r="A48" s="105" t="n">
        <v>623</v>
      </c>
      <c r="B48" s="106" t="s">
        <v>275</v>
      </c>
      <c r="C48" s="107" t="s">
        <v>276</v>
      </c>
      <c r="D48" s="111" t="n">
        <v>0</v>
      </c>
      <c r="E48" s="111"/>
      <c r="F48" s="109" t="str">
        <f aca="false">IF(D48&lt;&gt;0,IF(E48/D48&gt;=100,"&gt;&gt;100",E48/D48*100),"-")</f>
        <v>-</v>
      </c>
    </row>
    <row r="49" customFormat="false" ht="22.5" hidden="false" customHeight="false" outlineLevel="0" collapsed="false">
      <c r="A49" s="105" t="n">
        <v>63</v>
      </c>
      <c r="B49" s="110" t="s">
        <v>277</v>
      </c>
      <c r="C49" s="107" t="s">
        <v>278</v>
      </c>
      <c r="D49" s="108" t="n">
        <f aca="false">D50+D53+D58+D61+D64+D68+D71+D74+D77</f>
        <v>0</v>
      </c>
      <c r="E49" s="108" t="n">
        <f aca="false">E50+E53+E58+E61+E64+E68+E71+E74+E77</f>
        <v>0</v>
      </c>
      <c r="F49" s="109" t="str">
        <f aca="false">IF(D49&lt;&gt;0,IF(E49/D49&gt;=100,"&gt;&gt;100",E49/D49*100),"-")</f>
        <v>-</v>
      </c>
    </row>
    <row r="50" customFormat="false" ht="12.75" hidden="false" customHeight="true" outlineLevel="0" collapsed="false">
      <c r="A50" s="105" t="n">
        <v>631</v>
      </c>
      <c r="B50" s="110" t="s">
        <v>279</v>
      </c>
      <c r="C50" s="107" t="s">
        <v>280</v>
      </c>
      <c r="D50" s="108" t="n">
        <f aca="false">D51+D52</f>
        <v>0</v>
      </c>
      <c r="E50" s="108" t="n">
        <f aca="false">E51+E52</f>
        <v>0</v>
      </c>
      <c r="F50" s="109" t="str">
        <f aca="false">IF(D50&lt;&gt;0,IF(E50/D50&gt;=100,"&gt;&gt;100",E50/D50*100),"-")</f>
        <v>-</v>
      </c>
    </row>
    <row r="51" customFormat="false" ht="12.75" hidden="false" customHeight="true" outlineLevel="0" collapsed="false">
      <c r="A51" s="105" t="n">
        <v>6311</v>
      </c>
      <c r="B51" s="110" t="s">
        <v>69</v>
      </c>
      <c r="C51" s="107" t="s">
        <v>281</v>
      </c>
      <c r="D51" s="111" t="n">
        <v>0</v>
      </c>
      <c r="E51" s="111"/>
      <c r="F51" s="109" t="str">
        <f aca="false">IF(D51&lt;&gt;0,IF(E51/D51&gt;=100,"&gt;&gt;100",E51/D51*100),"-")</f>
        <v>-</v>
      </c>
    </row>
    <row r="52" customFormat="false" ht="12.75" hidden="false" customHeight="true" outlineLevel="0" collapsed="false">
      <c r="A52" s="105" t="n">
        <v>6312</v>
      </c>
      <c r="B52" s="110" t="s">
        <v>70</v>
      </c>
      <c r="C52" s="107" t="s">
        <v>282</v>
      </c>
      <c r="D52" s="111" t="n">
        <v>0</v>
      </c>
      <c r="E52" s="111"/>
      <c r="F52" s="109" t="str">
        <f aca="false">IF(D52&lt;&gt;0,IF(E52/D52&gt;=100,"&gt;&gt;100",E52/D52*100),"-")</f>
        <v>-</v>
      </c>
    </row>
    <row r="53" customFormat="false" ht="12" hidden="false" customHeight="false" outlineLevel="0" collapsed="false">
      <c r="A53" s="105" t="n">
        <v>632</v>
      </c>
      <c r="B53" s="110" t="s">
        <v>283</v>
      </c>
      <c r="C53" s="107" t="s">
        <v>284</v>
      </c>
      <c r="D53" s="108" t="n">
        <f aca="false">SUM(D54:D57)</f>
        <v>0</v>
      </c>
      <c r="E53" s="108" t="n">
        <f aca="false">SUM(E54:E57)</f>
        <v>0</v>
      </c>
      <c r="F53" s="109" t="str">
        <f aca="false">IF(D53&lt;&gt;0,IF(E53/D53&gt;=100,"&gt;&gt;100",E53/D53*100),"-")</f>
        <v>-</v>
      </c>
    </row>
    <row r="54" customFormat="false" ht="12.75" hidden="false" customHeight="true" outlineLevel="0" collapsed="false">
      <c r="A54" s="105" t="n">
        <v>6321</v>
      </c>
      <c r="B54" s="110" t="s">
        <v>72</v>
      </c>
      <c r="C54" s="107" t="s">
        <v>285</v>
      </c>
      <c r="D54" s="111" t="n">
        <v>0</v>
      </c>
      <c r="E54" s="111"/>
      <c r="F54" s="109" t="str">
        <f aca="false">IF(D54&lt;&gt;0,IF(E54/D54&gt;=100,"&gt;&gt;100",E54/D54*100),"-")</f>
        <v>-</v>
      </c>
    </row>
    <row r="55" customFormat="false" ht="12.75" hidden="false" customHeight="true" outlineLevel="0" collapsed="false">
      <c r="A55" s="105" t="n">
        <v>6322</v>
      </c>
      <c r="B55" s="110" t="s">
        <v>73</v>
      </c>
      <c r="C55" s="107" t="s">
        <v>286</v>
      </c>
      <c r="D55" s="111" t="n">
        <v>0</v>
      </c>
      <c r="E55" s="111"/>
      <c r="F55" s="109" t="str">
        <f aca="false">IF(D55&lt;&gt;0,IF(E55/D55&gt;=100,"&gt;&gt;100",E55/D55*100),"-")</f>
        <v>-</v>
      </c>
    </row>
    <row r="56" customFormat="false" ht="12.75" hidden="false" customHeight="true" outlineLevel="0" collapsed="false">
      <c r="A56" s="105" t="n">
        <v>6323</v>
      </c>
      <c r="B56" s="110" t="s">
        <v>74</v>
      </c>
      <c r="C56" s="107" t="s">
        <v>287</v>
      </c>
      <c r="D56" s="111" t="n">
        <v>0</v>
      </c>
      <c r="E56" s="111"/>
      <c r="F56" s="109" t="str">
        <f aca="false">IF(D56&lt;&gt;0,IF(E56/D56&gt;=100,"&gt;&gt;100",E56/D56*100),"-")</f>
        <v>-</v>
      </c>
    </row>
    <row r="57" customFormat="false" ht="12.75" hidden="false" customHeight="true" outlineLevel="0" collapsed="false">
      <c r="A57" s="105" t="n">
        <v>6324</v>
      </c>
      <c r="B57" s="110" t="s">
        <v>75</v>
      </c>
      <c r="C57" s="107" t="s">
        <v>288</v>
      </c>
      <c r="D57" s="111" t="n">
        <v>0</v>
      </c>
      <c r="E57" s="111"/>
      <c r="F57" s="109" t="str">
        <f aca="false">IF(D57&lt;&gt;0,IF(E57/D57&gt;=100,"&gt;&gt;100",E57/D57*100),"-")</f>
        <v>-</v>
      </c>
    </row>
    <row r="58" customFormat="false" ht="22.5" hidden="false" customHeight="false" outlineLevel="0" collapsed="false">
      <c r="A58" s="105" t="n">
        <v>633</v>
      </c>
      <c r="B58" s="110" t="s">
        <v>289</v>
      </c>
      <c r="C58" s="107" t="s">
        <v>290</v>
      </c>
      <c r="D58" s="108" t="n">
        <f aca="false">SUM(D59:D60)</f>
        <v>0</v>
      </c>
      <c r="E58" s="108" t="n">
        <f aca="false">SUM(E59:E60)</f>
        <v>0</v>
      </c>
      <c r="F58" s="109" t="str">
        <f aca="false">IF(D58&lt;&gt;0,IF(E58/D58&gt;=100,"&gt;&gt;100",E58/D58*100),"-")</f>
        <v>-</v>
      </c>
    </row>
    <row r="59" customFormat="false" ht="12" hidden="false" customHeight="false" outlineLevel="0" collapsed="false">
      <c r="A59" s="105" t="n">
        <v>6331</v>
      </c>
      <c r="B59" s="110" t="s">
        <v>291</v>
      </c>
      <c r="C59" s="107" t="s">
        <v>292</v>
      </c>
      <c r="D59" s="111" t="n">
        <v>0</v>
      </c>
      <c r="E59" s="111"/>
      <c r="F59" s="109" t="str">
        <f aca="false">IF(D59&lt;&gt;0,IF(E59/D59&gt;=100,"&gt;&gt;100",E59/D59*100),"-")</f>
        <v>-</v>
      </c>
    </row>
    <row r="60" customFormat="false" ht="12" hidden="false" customHeight="false" outlineLevel="0" collapsed="false">
      <c r="A60" s="105" t="n">
        <v>6332</v>
      </c>
      <c r="B60" s="110" t="s">
        <v>293</v>
      </c>
      <c r="C60" s="107" t="s">
        <v>294</v>
      </c>
      <c r="D60" s="111" t="n">
        <v>0</v>
      </c>
      <c r="E60" s="111"/>
      <c r="F60" s="109" t="str">
        <f aca="false">IF(D60&lt;&gt;0,IF(E60/D60&gt;=100,"&gt;&gt;100",E60/D60*100),"-")</f>
        <v>-</v>
      </c>
    </row>
    <row r="61" customFormat="false" ht="12.75" hidden="false" customHeight="true" outlineLevel="0" collapsed="false">
      <c r="A61" s="105" t="n">
        <v>634</v>
      </c>
      <c r="B61" s="110" t="s">
        <v>295</v>
      </c>
      <c r="C61" s="107" t="s">
        <v>296</v>
      </c>
      <c r="D61" s="108" t="n">
        <f aca="false">SUM(D62:D63)</f>
        <v>0</v>
      </c>
      <c r="E61" s="108" t="n">
        <f aca="false">SUM(E62:E63)</f>
        <v>0</v>
      </c>
      <c r="F61" s="109" t="str">
        <f aca="false">IF(D61&lt;&gt;0,IF(E61/D61&gt;=100,"&gt;&gt;100",E61/D61*100),"-")</f>
        <v>-</v>
      </c>
    </row>
    <row r="62" customFormat="false" ht="12.75" hidden="false" customHeight="true" outlineLevel="0" collapsed="false">
      <c r="A62" s="105" t="n">
        <v>6341</v>
      </c>
      <c r="B62" s="110" t="s">
        <v>80</v>
      </c>
      <c r="C62" s="107" t="s">
        <v>297</v>
      </c>
      <c r="D62" s="111" t="n">
        <v>0</v>
      </c>
      <c r="E62" s="111"/>
      <c r="F62" s="109" t="str">
        <f aca="false">IF(D62&lt;&gt;0,IF(E62/D62&gt;=100,"&gt;&gt;100",E62/D62*100),"-")</f>
        <v>-</v>
      </c>
    </row>
    <row r="63" customFormat="false" ht="12.75" hidden="false" customHeight="true" outlineLevel="0" collapsed="false">
      <c r="A63" s="105" t="n">
        <v>6342</v>
      </c>
      <c r="B63" s="110" t="s">
        <v>298</v>
      </c>
      <c r="C63" s="107" t="s">
        <v>299</v>
      </c>
      <c r="D63" s="111" t="n">
        <v>0</v>
      </c>
      <c r="E63" s="111"/>
      <c r="F63" s="109" t="str">
        <f aca="false">IF(D63&lt;&gt;0,IF(E63/D63&gt;=100,"&gt;&gt;100",E63/D63*100),"-")</f>
        <v>-</v>
      </c>
    </row>
    <row r="64" customFormat="false" ht="22.5" hidden="false" customHeight="false" outlineLevel="0" collapsed="false">
      <c r="A64" s="105" t="n">
        <v>635</v>
      </c>
      <c r="B64" s="110" t="s">
        <v>300</v>
      </c>
      <c r="C64" s="107" t="s">
        <v>301</v>
      </c>
      <c r="D64" s="108" t="n">
        <f aca="false">SUM(D65:D67)</f>
        <v>0</v>
      </c>
      <c r="E64" s="108" t="n">
        <f aca="false">SUM(E65:E67)</f>
        <v>0</v>
      </c>
      <c r="F64" s="109" t="str">
        <f aca="false">IF(D64&lt;&gt;0,IF(E64/D64&gt;=100,"&gt;&gt;100",E64/D64*100),"-")</f>
        <v>-</v>
      </c>
    </row>
    <row r="65" customFormat="false" ht="12.75" hidden="false" customHeight="true" outlineLevel="0" collapsed="false">
      <c r="A65" s="105" t="n">
        <v>6351</v>
      </c>
      <c r="B65" s="110" t="s">
        <v>302</v>
      </c>
      <c r="C65" s="107" t="s">
        <v>303</v>
      </c>
      <c r="D65" s="111" t="n">
        <v>0</v>
      </c>
      <c r="E65" s="111"/>
      <c r="F65" s="109" t="str">
        <f aca="false">IF(D65&lt;&gt;0,IF(E65/D65&gt;=100,"&gt;&gt;100",E65/D65*100),"-")</f>
        <v>-</v>
      </c>
    </row>
    <row r="66" customFormat="false" ht="12.75" hidden="false" customHeight="true" outlineLevel="0" collapsed="false">
      <c r="A66" s="105" t="n">
        <v>6352</v>
      </c>
      <c r="B66" s="106" t="s">
        <v>304</v>
      </c>
      <c r="C66" s="107" t="s">
        <v>305</v>
      </c>
      <c r="D66" s="111" t="n">
        <v>0</v>
      </c>
      <c r="E66" s="111"/>
      <c r="F66" s="109" t="str">
        <f aca="false">IF(D66&lt;&gt;0,IF(E66/D66&gt;=100,"&gt;&gt;100",E66/D66*100),"-")</f>
        <v>-</v>
      </c>
    </row>
    <row r="67" customFormat="false" ht="12.75" hidden="false" customHeight="true" outlineLevel="0" collapsed="false">
      <c r="A67" s="113" t="s">
        <v>306</v>
      </c>
      <c r="B67" s="110" t="s">
        <v>307</v>
      </c>
      <c r="C67" s="114" t="s">
        <v>306</v>
      </c>
      <c r="D67" s="115" t="n">
        <v>0</v>
      </c>
      <c r="E67" s="115"/>
      <c r="F67" s="116" t="str">
        <f aca="false">IF(D67&lt;&gt;0,IF(E67/D67&gt;=100,"&gt;&gt;100",E67/D67*100),"-")</f>
        <v>-</v>
      </c>
    </row>
    <row r="68" customFormat="false" ht="22.5" hidden="false" customHeight="false" outlineLevel="0" collapsed="false">
      <c r="A68" s="105" t="s">
        <v>308</v>
      </c>
      <c r="B68" s="112" t="s">
        <v>309</v>
      </c>
      <c r="C68" s="107" t="s">
        <v>308</v>
      </c>
      <c r="D68" s="108" t="n">
        <f aca="false">SUM(D69:D70)</f>
        <v>0</v>
      </c>
      <c r="E68" s="108" t="n">
        <f aca="false">SUM(E69:E70)</f>
        <v>0</v>
      </c>
      <c r="F68" s="109" t="str">
        <f aca="false">IF(D68&lt;&gt;0,IF(E68/D68&gt;=100,"&gt;&gt;100",E68/D68*100),"-")</f>
        <v>-</v>
      </c>
    </row>
    <row r="69" customFormat="false" ht="12.75" hidden="false" customHeight="true" outlineLevel="0" collapsed="false">
      <c r="A69" s="105" t="s">
        <v>310</v>
      </c>
      <c r="B69" s="106" t="s">
        <v>311</v>
      </c>
      <c r="C69" s="107" t="s">
        <v>310</v>
      </c>
      <c r="D69" s="111" t="n">
        <v>0</v>
      </c>
      <c r="E69" s="111"/>
      <c r="F69" s="109" t="str">
        <f aca="false">IF(D69&lt;&gt;0,IF(E69/D69&gt;=100,"&gt;&gt;100",E69/D69*100),"-")</f>
        <v>-</v>
      </c>
    </row>
    <row r="70" customFormat="false" ht="12" hidden="false" customHeight="false" outlineLevel="0" collapsed="false">
      <c r="A70" s="105" t="s">
        <v>312</v>
      </c>
      <c r="B70" s="106" t="s">
        <v>313</v>
      </c>
      <c r="C70" s="107" t="s">
        <v>312</v>
      </c>
      <c r="D70" s="111" t="n">
        <v>0</v>
      </c>
      <c r="E70" s="111"/>
      <c r="F70" s="109" t="str">
        <f aca="false">IF(D70&lt;&gt;0,IF(E70/D70&gt;=100,"&gt;&gt;100",E70/D70*100),"-")</f>
        <v>-</v>
      </c>
    </row>
    <row r="71" customFormat="false" ht="22.5" hidden="false" customHeight="false" outlineLevel="0" collapsed="false">
      <c r="A71" s="105" t="s">
        <v>314</v>
      </c>
      <c r="B71" s="110" t="s">
        <v>315</v>
      </c>
      <c r="C71" s="107" t="s">
        <v>314</v>
      </c>
      <c r="D71" s="108" t="n">
        <f aca="false">SUM(D72:D73)</f>
        <v>0</v>
      </c>
      <c r="E71" s="108" t="n">
        <f aca="false">SUM(E72:E73)</f>
        <v>0</v>
      </c>
      <c r="F71" s="109" t="str">
        <f aca="false">IF(D71&lt;&gt;0,IF(E71/D71&gt;=100,"&gt;&gt;100",E71/D71*100),"-")</f>
        <v>-</v>
      </c>
    </row>
    <row r="72" customFormat="false" ht="22.5" hidden="false" customHeight="false" outlineLevel="0" collapsed="false">
      <c r="A72" s="105" t="s">
        <v>316</v>
      </c>
      <c r="B72" s="110" t="s">
        <v>317</v>
      </c>
      <c r="C72" s="107" t="s">
        <v>316</v>
      </c>
      <c r="D72" s="111" t="n">
        <v>0</v>
      </c>
      <c r="E72" s="111"/>
      <c r="F72" s="109" t="str">
        <f aca="false">IF(D72&lt;&gt;0,IF(E72/D72&gt;=100,"&gt;&gt;100",E72/D72*100),"-")</f>
        <v>-</v>
      </c>
    </row>
    <row r="73" customFormat="false" ht="22.5" hidden="false" customHeight="false" outlineLevel="0" collapsed="false">
      <c r="A73" s="105" t="s">
        <v>318</v>
      </c>
      <c r="B73" s="110" t="s">
        <v>319</v>
      </c>
      <c r="C73" s="107" t="s">
        <v>318</v>
      </c>
      <c r="D73" s="111" t="n">
        <v>0</v>
      </c>
      <c r="E73" s="111"/>
      <c r="F73" s="109" t="str">
        <f aca="false">IF(D73&lt;&gt;0,IF(E73/D73&gt;=100,"&gt;&gt;100",E73/D73*100),"-")</f>
        <v>-</v>
      </c>
    </row>
    <row r="74" customFormat="false" ht="12.75" hidden="false" customHeight="true" outlineLevel="0" collapsed="false">
      <c r="A74" s="105" t="s">
        <v>320</v>
      </c>
      <c r="B74" s="110" t="s">
        <v>321</v>
      </c>
      <c r="C74" s="107" t="s">
        <v>320</v>
      </c>
      <c r="D74" s="108" t="n">
        <f aca="false">SUM(D75:D76)</f>
        <v>0</v>
      </c>
      <c r="E74" s="108" t="n">
        <f aca="false">SUM(E75:E76)</f>
        <v>0</v>
      </c>
      <c r="F74" s="109" t="str">
        <f aca="false">IF(D74&lt;&gt;0,IF(E74/D74&gt;=100,"&gt;&gt;100",E74/D74*100),"-")</f>
        <v>-</v>
      </c>
    </row>
    <row r="75" customFormat="false" ht="12.75" hidden="false" customHeight="true" outlineLevel="0" collapsed="false">
      <c r="A75" s="105" t="s">
        <v>322</v>
      </c>
      <c r="B75" s="110" t="s">
        <v>86</v>
      </c>
      <c r="C75" s="107" t="s">
        <v>322</v>
      </c>
      <c r="D75" s="111" t="n">
        <v>0</v>
      </c>
      <c r="E75" s="111"/>
      <c r="F75" s="109" t="str">
        <f aca="false">IF(D75&lt;&gt;0,IF(E75/D75&gt;=100,"&gt;&gt;100",E75/D75*100),"-")</f>
        <v>-</v>
      </c>
    </row>
    <row r="76" customFormat="false" ht="12.75" hidden="false" customHeight="true" outlineLevel="0" collapsed="false">
      <c r="A76" s="105" t="s">
        <v>323</v>
      </c>
      <c r="B76" s="110" t="s">
        <v>87</v>
      </c>
      <c r="C76" s="107" t="s">
        <v>323</v>
      </c>
      <c r="D76" s="111" t="n">
        <v>0</v>
      </c>
      <c r="E76" s="111"/>
      <c r="F76" s="109" t="str">
        <f aca="false">IF(D76&lt;&gt;0,IF(E76/D76&gt;=100,"&gt;&gt;100",E76/D76*100),"-")</f>
        <v>-</v>
      </c>
    </row>
    <row r="77" customFormat="false" ht="12" hidden="false" customHeight="false" outlineLevel="0" collapsed="false">
      <c r="A77" s="105" t="s">
        <v>324</v>
      </c>
      <c r="B77" s="110" t="s">
        <v>325</v>
      </c>
      <c r="C77" s="107" t="s">
        <v>324</v>
      </c>
      <c r="D77" s="108" t="n">
        <f aca="false">SUM(D78:D81)</f>
        <v>0</v>
      </c>
      <c r="E77" s="108" t="n">
        <f aca="false">SUM(E78:E81)</f>
        <v>0</v>
      </c>
      <c r="F77" s="109" t="str">
        <f aca="false">IF(D77&lt;&gt;0,IF(E77/D77&gt;=100,"&gt;&gt;100",E77/D77*100),"-")</f>
        <v>-</v>
      </c>
    </row>
    <row r="78" customFormat="false" ht="12.75" hidden="false" customHeight="true" outlineLevel="0" collapsed="false">
      <c r="A78" s="105" t="n">
        <v>6391</v>
      </c>
      <c r="B78" s="106" t="s">
        <v>326</v>
      </c>
      <c r="C78" s="107" t="s">
        <v>327</v>
      </c>
      <c r="D78" s="111" t="n">
        <v>0</v>
      </c>
      <c r="E78" s="111"/>
      <c r="F78" s="109" t="str">
        <f aca="false">IF(D78&lt;&gt;0,IF(E78/D78&gt;=100,"&gt;&gt;100",E78/D78*100),"-")</f>
        <v>-</v>
      </c>
    </row>
    <row r="79" customFormat="false" ht="12.75" hidden="false" customHeight="true" outlineLevel="0" collapsed="false">
      <c r="A79" s="105" t="n">
        <v>6392</v>
      </c>
      <c r="B79" s="106" t="s">
        <v>328</v>
      </c>
      <c r="C79" s="107" t="s">
        <v>329</v>
      </c>
      <c r="D79" s="111" t="n">
        <v>0</v>
      </c>
      <c r="E79" s="111"/>
      <c r="F79" s="109" t="str">
        <f aca="false">IF(D79&lt;&gt;0,IF(E79/D79&gt;=100,"&gt;&gt;100",E79/D79*100),"-")</f>
        <v>-</v>
      </c>
    </row>
    <row r="80" customFormat="false" ht="22.5" hidden="false" customHeight="false" outlineLevel="0" collapsed="false">
      <c r="A80" s="105" t="n">
        <v>6393</v>
      </c>
      <c r="B80" s="106" t="s">
        <v>330</v>
      </c>
      <c r="C80" s="107" t="s">
        <v>331</v>
      </c>
      <c r="D80" s="111" t="n">
        <v>0</v>
      </c>
      <c r="E80" s="111"/>
      <c r="F80" s="109" t="str">
        <f aca="false">IF(D80&lt;&gt;0,IF(E80/D80&gt;=100,"&gt;&gt;100",E80/D80*100),"-")</f>
        <v>-</v>
      </c>
    </row>
    <row r="81" customFormat="false" ht="22.5" hidden="false" customHeight="false" outlineLevel="0" collapsed="false">
      <c r="A81" s="105" t="n">
        <v>6394</v>
      </c>
      <c r="B81" s="106" t="s">
        <v>332</v>
      </c>
      <c r="C81" s="107" t="s">
        <v>333</v>
      </c>
      <c r="D81" s="111" t="n">
        <v>0</v>
      </c>
      <c r="E81" s="111"/>
      <c r="F81" s="109" t="str">
        <f aca="false">IF(D81&lt;&gt;0,IF(E81/D81&gt;=100,"&gt;&gt;100",E81/D81*100),"-")</f>
        <v>-</v>
      </c>
    </row>
    <row r="82" customFormat="false" ht="12.75" hidden="false" customHeight="true" outlineLevel="0" collapsed="false">
      <c r="A82" s="105" t="n">
        <v>64</v>
      </c>
      <c r="B82" s="106" t="s">
        <v>334</v>
      </c>
      <c r="C82" s="107" t="s">
        <v>335</v>
      </c>
      <c r="D82" s="108" t="n">
        <f aca="false">D83+D91+D98</f>
        <v>0.89</v>
      </c>
      <c r="E82" s="108" t="n">
        <f aca="false">E83+E91+E98</f>
        <v>0</v>
      </c>
      <c r="F82" s="109" t="n">
        <f aca="false">IF(D82&lt;&gt;0,IF(E82/D82&gt;=100,"&gt;&gt;100",E82/D82*100),"-")</f>
        <v>0</v>
      </c>
    </row>
    <row r="83" customFormat="false" ht="12.75" hidden="false" customHeight="true" outlineLevel="0" collapsed="false">
      <c r="A83" s="105" t="n">
        <v>641</v>
      </c>
      <c r="B83" s="106" t="s">
        <v>336</v>
      </c>
      <c r="C83" s="107" t="s">
        <v>337</v>
      </c>
      <c r="D83" s="108" t="n">
        <f aca="false">SUM(D84:D90)</f>
        <v>0.89</v>
      </c>
      <c r="E83" s="108" t="n">
        <f aca="false">SUM(E84:E90)</f>
        <v>0</v>
      </c>
      <c r="F83" s="109" t="n">
        <f aca="false">IF(D83&lt;&gt;0,IF(E83/D83&gt;=100,"&gt;&gt;100",E83/D83*100),"-")</f>
        <v>0</v>
      </c>
    </row>
    <row r="84" customFormat="false" ht="12.75" hidden="false" customHeight="true" outlineLevel="0" collapsed="false">
      <c r="A84" s="105" t="n">
        <v>6412</v>
      </c>
      <c r="B84" s="106" t="s">
        <v>338</v>
      </c>
      <c r="C84" s="107" t="s">
        <v>339</v>
      </c>
      <c r="D84" s="111" t="n">
        <v>0</v>
      </c>
      <c r="E84" s="111"/>
      <c r="F84" s="109" t="str">
        <f aca="false">IF(D84&lt;&gt;0,IF(E84/D84&gt;=100,"&gt;&gt;100",E84/D84*100),"-")</f>
        <v>-</v>
      </c>
    </row>
    <row r="85" customFormat="false" ht="12.75" hidden="false" customHeight="true" outlineLevel="0" collapsed="false">
      <c r="A85" s="105" t="n">
        <v>6413</v>
      </c>
      <c r="B85" s="106" t="s">
        <v>340</v>
      </c>
      <c r="C85" s="107" t="s">
        <v>341</v>
      </c>
      <c r="D85" s="111" t="n">
        <v>0</v>
      </c>
      <c r="E85" s="111"/>
      <c r="F85" s="109" t="str">
        <f aca="false">IF(D85&lt;&gt;0,IF(E85/D85&gt;=100,"&gt;&gt;100",E85/D85*100),"-")</f>
        <v>-</v>
      </c>
    </row>
    <row r="86" customFormat="false" ht="12.75" hidden="false" customHeight="true" outlineLevel="0" collapsed="false">
      <c r="A86" s="105" t="n">
        <v>6414</v>
      </c>
      <c r="B86" s="106" t="s">
        <v>342</v>
      </c>
      <c r="C86" s="107" t="s">
        <v>343</v>
      </c>
      <c r="D86" s="111" t="n">
        <v>0</v>
      </c>
      <c r="E86" s="111"/>
      <c r="F86" s="109" t="str">
        <f aca="false">IF(D86&lt;&gt;0,IF(E86/D86&gt;=100,"&gt;&gt;100",E86/D86*100),"-")</f>
        <v>-</v>
      </c>
    </row>
    <row r="87" customFormat="false" ht="12.75" hidden="false" customHeight="true" outlineLevel="0" collapsed="false">
      <c r="A87" s="105" t="n">
        <v>6415</v>
      </c>
      <c r="B87" s="106" t="s">
        <v>344</v>
      </c>
      <c r="C87" s="107" t="s">
        <v>345</v>
      </c>
      <c r="D87" s="111" t="n">
        <v>0</v>
      </c>
      <c r="E87" s="111"/>
      <c r="F87" s="109" t="str">
        <f aca="false">IF(D87&lt;&gt;0,IF(E87/D87&gt;=100,"&gt;&gt;100",E87/D87*100),"-")</f>
        <v>-</v>
      </c>
    </row>
    <row r="88" customFormat="false" ht="12.75" hidden="false" customHeight="true" outlineLevel="0" collapsed="false">
      <c r="A88" s="105" t="n">
        <v>6416</v>
      </c>
      <c r="B88" s="106" t="s">
        <v>346</v>
      </c>
      <c r="C88" s="107" t="s">
        <v>347</v>
      </c>
      <c r="D88" s="111" t="n">
        <v>0</v>
      </c>
      <c r="E88" s="111"/>
      <c r="F88" s="109" t="str">
        <f aca="false">IF(D88&lt;&gt;0,IF(E88/D88&gt;=100,"&gt;&gt;100",E88/D88*100),"-")</f>
        <v>-</v>
      </c>
    </row>
    <row r="89" customFormat="false" ht="22.5" hidden="false" customHeight="false" outlineLevel="0" collapsed="false">
      <c r="A89" s="105" t="n">
        <v>6417</v>
      </c>
      <c r="B89" s="106" t="s">
        <v>348</v>
      </c>
      <c r="C89" s="107" t="s">
        <v>349</v>
      </c>
      <c r="D89" s="111" t="n">
        <v>0</v>
      </c>
      <c r="E89" s="111"/>
      <c r="F89" s="109" t="str">
        <f aca="false">IF(D89&lt;&gt;0,IF(E89/D89&gt;=100,"&gt;&gt;100",E89/D89*100),"-")</f>
        <v>-</v>
      </c>
    </row>
    <row r="90" customFormat="false" ht="12.75" hidden="false" customHeight="true" outlineLevel="0" collapsed="false">
      <c r="A90" s="105" t="n">
        <v>6419</v>
      </c>
      <c r="B90" s="106" t="s">
        <v>350</v>
      </c>
      <c r="C90" s="107" t="s">
        <v>351</v>
      </c>
      <c r="D90" s="111" t="n">
        <v>0.89</v>
      </c>
      <c r="E90" s="111"/>
      <c r="F90" s="109" t="n">
        <f aca="false">IF(D90&lt;&gt;0,IF(E90/D90&gt;=100,"&gt;&gt;100",E90/D90*100),"-")</f>
        <v>0</v>
      </c>
    </row>
    <row r="91" customFormat="false" ht="12.75" hidden="false" customHeight="true" outlineLevel="0" collapsed="false">
      <c r="A91" s="105" t="n">
        <v>642</v>
      </c>
      <c r="B91" s="106" t="s">
        <v>352</v>
      </c>
      <c r="C91" s="107" t="s">
        <v>353</v>
      </c>
      <c r="D91" s="108" t="n">
        <f aca="false">SUM(D92:D97)</f>
        <v>0</v>
      </c>
      <c r="E91" s="108" t="n">
        <f aca="false">SUM(E92:E97)</f>
        <v>0</v>
      </c>
      <c r="F91" s="109" t="str">
        <f aca="false">IF(D91&lt;&gt;0,IF(E91/D91&gt;=100,"&gt;&gt;100",E91/D91*100),"-")</f>
        <v>-</v>
      </c>
    </row>
    <row r="92" customFormat="false" ht="12.75" hidden="false" customHeight="true" outlineLevel="0" collapsed="false">
      <c r="A92" s="105" t="n">
        <v>6421</v>
      </c>
      <c r="B92" s="106" t="s">
        <v>354</v>
      </c>
      <c r="C92" s="107" t="s">
        <v>355</v>
      </c>
      <c r="D92" s="111" t="n">
        <v>0</v>
      </c>
      <c r="E92" s="111"/>
      <c r="F92" s="109" t="str">
        <f aca="false">IF(D92&lt;&gt;0,IF(E92/D92&gt;=100,"&gt;&gt;100",E92/D92*100),"-")</f>
        <v>-</v>
      </c>
    </row>
    <row r="93" customFormat="false" ht="12.75" hidden="false" customHeight="true" outlineLevel="0" collapsed="false">
      <c r="A93" s="105" t="n">
        <v>6422</v>
      </c>
      <c r="B93" s="106" t="s">
        <v>356</v>
      </c>
      <c r="C93" s="107" t="s">
        <v>357</v>
      </c>
      <c r="D93" s="111" t="n">
        <v>0</v>
      </c>
      <c r="E93" s="111"/>
      <c r="F93" s="109" t="str">
        <f aca="false">IF(D93&lt;&gt;0,IF(E93/D93&gt;=100,"&gt;&gt;100",E93/D93*100),"-")</f>
        <v>-</v>
      </c>
    </row>
    <row r="94" customFormat="false" ht="12.75" hidden="false" customHeight="true" outlineLevel="0" collapsed="false">
      <c r="A94" s="105" t="n">
        <v>6423</v>
      </c>
      <c r="B94" s="106" t="s">
        <v>358</v>
      </c>
      <c r="C94" s="107" t="s">
        <v>359</v>
      </c>
      <c r="D94" s="111" t="n">
        <v>0</v>
      </c>
      <c r="E94" s="111"/>
      <c r="F94" s="109" t="str">
        <f aca="false">IF(D94&lt;&gt;0,IF(E94/D94&gt;=100,"&gt;&gt;100",E94/D94*100),"-")</f>
        <v>-</v>
      </c>
    </row>
    <row r="95" customFormat="false" ht="12.75" hidden="false" customHeight="true" outlineLevel="0" collapsed="false">
      <c r="A95" s="105" t="n">
        <v>6424</v>
      </c>
      <c r="B95" s="106" t="s">
        <v>360</v>
      </c>
      <c r="C95" s="107" t="s">
        <v>361</v>
      </c>
      <c r="D95" s="111" t="n">
        <v>0</v>
      </c>
      <c r="E95" s="111"/>
      <c r="F95" s="109" t="str">
        <f aca="false">IF(D95&lt;&gt;0,IF(E95/D95&gt;=100,"&gt;&gt;100",E95/D95*100),"-")</f>
        <v>-</v>
      </c>
    </row>
    <row r="96" customFormat="false" ht="12" hidden="false" customHeight="false" outlineLevel="0" collapsed="false">
      <c r="A96" s="105" t="s">
        <v>362</v>
      </c>
      <c r="B96" s="110" t="s">
        <v>363</v>
      </c>
      <c r="C96" s="107" t="s">
        <v>362</v>
      </c>
      <c r="D96" s="111" t="n">
        <v>0</v>
      </c>
      <c r="E96" s="111"/>
      <c r="F96" s="109" t="str">
        <f aca="false">IF(D96&lt;&gt;0,IF(E96/D96&gt;=100,"&gt;&gt;100",E96/D96*100),"-")</f>
        <v>-</v>
      </c>
    </row>
    <row r="97" customFormat="false" ht="12.75" hidden="false" customHeight="true" outlineLevel="0" collapsed="false">
      <c r="A97" s="105" t="n">
        <v>6429</v>
      </c>
      <c r="B97" s="110" t="s">
        <v>364</v>
      </c>
      <c r="C97" s="107" t="s">
        <v>365</v>
      </c>
      <c r="D97" s="111" t="n">
        <v>0</v>
      </c>
      <c r="E97" s="111"/>
      <c r="F97" s="109" t="str">
        <f aca="false">IF(D97&lt;&gt;0,IF(E97/D97&gt;=100,"&gt;&gt;100",E97/D97*100),"-")</f>
        <v>-</v>
      </c>
    </row>
    <row r="98" customFormat="false" ht="12.75" hidden="false" customHeight="true" outlineLevel="0" collapsed="false">
      <c r="A98" s="105" t="n">
        <v>643</v>
      </c>
      <c r="B98" s="110" t="s">
        <v>366</v>
      </c>
      <c r="C98" s="107" t="s">
        <v>367</v>
      </c>
      <c r="D98" s="108" t="n">
        <f aca="false">SUM(D99:D105)</f>
        <v>0</v>
      </c>
      <c r="E98" s="108" t="n">
        <f aca="false">SUM(E99:E105)</f>
        <v>0</v>
      </c>
      <c r="F98" s="109" t="str">
        <f aca="false">IF(D98&lt;&gt;0,IF(E98/D98&gt;=100,"&gt;&gt;100",E98/D98*100),"-")</f>
        <v>-</v>
      </c>
    </row>
    <row r="99" customFormat="false" ht="22.5" hidden="false" customHeight="false" outlineLevel="0" collapsed="false">
      <c r="A99" s="105" t="n">
        <v>6431</v>
      </c>
      <c r="B99" s="110" t="s">
        <v>368</v>
      </c>
      <c r="C99" s="107" t="s">
        <v>369</v>
      </c>
      <c r="D99" s="111" t="n">
        <v>0</v>
      </c>
      <c r="E99" s="111"/>
      <c r="F99" s="109" t="str">
        <f aca="false">IF(D99&lt;&gt;0,IF(E99/D99&gt;=100,"&gt;&gt;100",E99/D99*100),"-")</f>
        <v>-</v>
      </c>
    </row>
    <row r="100" customFormat="false" ht="22.5" hidden="false" customHeight="false" outlineLevel="0" collapsed="false">
      <c r="A100" s="105" t="n">
        <v>6432</v>
      </c>
      <c r="B100" s="117" t="s">
        <v>370</v>
      </c>
      <c r="C100" s="107" t="s">
        <v>371</v>
      </c>
      <c r="D100" s="111" t="n">
        <v>0</v>
      </c>
      <c r="E100" s="111"/>
      <c r="F100" s="109" t="str">
        <f aca="false">IF(D100&lt;&gt;0,IF(E100/D100&gt;=100,"&gt;&gt;100",E100/D100*100),"-")</f>
        <v>-</v>
      </c>
    </row>
    <row r="101" customFormat="false" ht="22.5" hidden="false" customHeight="false" outlineLevel="0" collapsed="false">
      <c r="A101" s="105" t="n">
        <v>6433</v>
      </c>
      <c r="B101" s="117" t="s">
        <v>372</v>
      </c>
      <c r="C101" s="107" t="s">
        <v>373</v>
      </c>
      <c r="D101" s="111" t="n">
        <v>0</v>
      </c>
      <c r="E101" s="111"/>
      <c r="F101" s="109" t="str">
        <f aca="false">IF(D101&lt;&gt;0,IF(E101/D101&gt;=100,"&gt;&gt;100",E101/D101*100),"-")</f>
        <v>-</v>
      </c>
    </row>
    <row r="102" customFormat="false" ht="12" hidden="false" customHeight="false" outlineLevel="0" collapsed="false">
      <c r="A102" s="105" t="n">
        <v>6434</v>
      </c>
      <c r="B102" s="110" t="s">
        <v>374</v>
      </c>
      <c r="C102" s="107" t="s">
        <v>375</v>
      </c>
      <c r="D102" s="111" t="n">
        <v>0</v>
      </c>
      <c r="E102" s="111"/>
      <c r="F102" s="109" t="str">
        <f aca="false">IF(D102&lt;&gt;0,IF(E102/D102&gt;=100,"&gt;&gt;100",E102/D102*100),"-")</f>
        <v>-</v>
      </c>
    </row>
    <row r="103" customFormat="false" ht="22.5" hidden="false" customHeight="false" outlineLevel="0" collapsed="false">
      <c r="A103" s="105" t="n">
        <v>6435</v>
      </c>
      <c r="B103" s="117" t="s">
        <v>376</v>
      </c>
      <c r="C103" s="107" t="s">
        <v>377</v>
      </c>
      <c r="D103" s="111" t="n">
        <v>0</v>
      </c>
      <c r="E103" s="111"/>
      <c r="F103" s="109" t="str">
        <f aca="false">IF(D103&lt;&gt;0,IF(E103/D103&gt;=100,"&gt;&gt;100",E103/D103*100),"-")</f>
        <v>-</v>
      </c>
    </row>
    <row r="104" customFormat="false" ht="22.5" hidden="false" customHeight="false" outlineLevel="0" collapsed="false">
      <c r="A104" s="105" t="n">
        <v>6436</v>
      </c>
      <c r="B104" s="117" t="s">
        <v>378</v>
      </c>
      <c r="C104" s="107" t="s">
        <v>379</v>
      </c>
      <c r="D104" s="111" t="n">
        <v>0</v>
      </c>
      <c r="E104" s="111"/>
      <c r="F104" s="109" t="str">
        <f aca="false">IF(D104&lt;&gt;0,IF(E104/D104&gt;=100,"&gt;&gt;100",E104/D104*100),"-")</f>
        <v>-</v>
      </c>
    </row>
    <row r="105" customFormat="false" ht="12.75" hidden="false" customHeight="true" outlineLevel="0" collapsed="false">
      <c r="A105" s="105" t="n">
        <v>6437</v>
      </c>
      <c r="B105" s="106" t="s">
        <v>380</v>
      </c>
      <c r="C105" s="107" t="s">
        <v>381</v>
      </c>
      <c r="D105" s="111" t="n">
        <v>0</v>
      </c>
      <c r="E105" s="111"/>
      <c r="F105" s="109" t="str">
        <f aca="false">IF(D105&lt;&gt;0,IF(E105/D105&gt;=100,"&gt;&gt;100",E105/D105*100),"-")</f>
        <v>-</v>
      </c>
    </row>
    <row r="106" s="119" customFormat="true" ht="22.5" hidden="false" customHeight="false" outlineLevel="0" collapsed="false">
      <c r="A106" s="113" t="n">
        <v>65</v>
      </c>
      <c r="B106" s="110" t="s">
        <v>382</v>
      </c>
      <c r="C106" s="114" t="s">
        <v>383</v>
      </c>
      <c r="D106" s="118" t="n">
        <f aca="false">D107+D112+D120+D124</f>
        <v>35596.38</v>
      </c>
      <c r="E106" s="118" t="n">
        <f aca="false">E107+E112+E120+E124</f>
        <v>37132.36</v>
      </c>
      <c r="F106" s="116" t="n">
        <f aca="false">IF(D106&lt;&gt;0,IF(E106/D106&gt;=100,"&gt;&gt;100",E106/D106*100),"-")</f>
        <v>104.314989333185</v>
      </c>
    </row>
    <row r="107" customFormat="false" ht="12.75" hidden="false" customHeight="true" outlineLevel="0" collapsed="false">
      <c r="A107" s="105" t="n">
        <v>651</v>
      </c>
      <c r="B107" s="106" t="s">
        <v>384</v>
      </c>
      <c r="C107" s="107" t="s">
        <v>385</v>
      </c>
      <c r="D107" s="108" t="n">
        <f aca="false">SUM(D108:D111)</f>
        <v>0</v>
      </c>
      <c r="E107" s="108" t="n">
        <f aca="false">SUM(E108:E111)</f>
        <v>0</v>
      </c>
      <c r="F107" s="109" t="str">
        <f aca="false">IF(D107&lt;&gt;0,IF(E107/D107&gt;=100,"&gt;&gt;100",E107/D107*100),"-")</f>
        <v>-</v>
      </c>
    </row>
    <row r="108" customFormat="false" ht="12.75" hidden="false" customHeight="true" outlineLevel="0" collapsed="false">
      <c r="A108" s="105" t="n">
        <v>6511</v>
      </c>
      <c r="B108" s="106" t="s">
        <v>386</v>
      </c>
      <c r="C108" s="107" t="s">
        <v>387</v>
      </c>
      <c r="D108" s="111" t="n">
        <v>0</v>
      </c>
      <c r="E108" s="111"/>
      <c r="F108" s="109" t="str">
        <f aca="false">IF(D108&lt;&gt;0,IF(E108/D108&gt;=100,"&gt;&gt;100",E108/D108*100),"-")</f>
        <v>-</v>
      </c>
    </row>
    <row r="109" customFormat="false" ht="12.75" hidden="false" customHeight="true" outlineLevel="0" collapsed="false">
      <c r="A109" s="105" t="n">
        <v>6512</v>
      </c>
      <c r="B109" s="106" t="s">
        <v>388</v>
      </c>
      <c r="C109" s="107" t="s">
        <v>389</v>
      </c>
      <c r="D109" s="111" t="n">
        <v>0</v>
      </c>
      <c r="E109" s="111"/>
      <c r="F109" s="109" t="str">
        <f aca="false">IF(D109&lt;&gt;0,IF(E109/D109&gt;=100,"&gt;&gt;100",E109/D109*100),"-")</f>
        <v>-</v>
      </c>
    </row>
    <row r="110" customFormat="false" ht="12.75" hidden="false" customHeight="true" outlineLevel="0" collapsed="false">
      <c r="A110" s="105" t="n">
        <v>6513</v>
      </c>
      <c r="B110" s="106" t="s">
        <v>390</v>
      </c>
      <c r="C110" s="107" t="s">
        <v>391</v>
      </c>
      <c r="D110" s="111" t="n">
        <v>0</v>
      </c>
      <c r="E110" s="111"/>
      <c r="F110" s="109" t="str">
        <f aca="false">IF(D110&lt;&gt;0,IF(E110/D110&gt;=100,"&gt;&gt;100",E110/D110*100),"-")</f>
        <v>-</v>
      </c>
    </row>
    <row r="111" customFormat="false" ht="12.75" hidden="false" customHeight="true" outlineLevel="0" collapsed="false">
      <c r="A111" s="105" t="n">
        <v>6514</v>
      </c>
      <c r="B111" s="106" t="s">
        <v>392</v>
      </c>
      <c r="C111" s="107" t="s">
        <v>393</v>
      </c>
      <c r="D111" s="111" t="n">
        <v>0</v>
      </c>
      <c r="E111" s="111"/>
      <c r="F111" s="109" t="str">
        <f aca="false">IF(D111&lt;&gt;0,IF(E111/D111&gt;=100,"&gt;&gt;100",E111/D111*100),"-")</f>
        <v>-</v>
      </c>
    </row>
    <row r="112" customFormat="false" ht="12.75" hidden="false" customHeight="true" outlineLevel="0" collapsed="false">
      <c r="A112" s="105" t="n">
        <v>652</v>
      </c>
      <c r="B112" s="106" t="s">
        <v>394</v>
      </c>
      <c r="C112" s="107" t="s">
        <v>395</v>
      </c>
      <c r="D112" s="108" t="n">
        <f aca="false">SUM(D113:D119)</f>
        <v>35596.38</v>
      </c>
      <c r="E112" s="108" t="n">
        <f aca="false">SUM(E113:E119)</f>
        <v>37132.36</v>
      </c>
      <c r="F112" s="109" t="n">
        <f aca="false">IF(D112&lt;&gt;0,IF(E112/D112&gt;=100,"&gt;&gt;100",E112/D112*100),"-")</f>
        <v>104.314989333185</v>
      </c>
    </row>
    <row r="113" customFormat="false" ht="12.75" hidden="false" customHeight="true" outlineLevel="0" collapsed="false">
      <c r="A113" s="105" t="n">
        <v>6521</v>
      </c>
      <c r="B113" s="106" t="s">
        <v>396</v>
      </c>
      <c r="C113" s="107" t="s">
        <v>397</v>
      </c>
      <c r="D113" s="111" t="n">
        <v>0</v>
      </c>
      <c r="E113" s="111"/>
      <c r="F113" s="109" t="str">
        <f aca="false">IF(D113&lt;&gt;0,IF(E113/D113&gt;=100,"&gt;&gt;100",E113/D113*100),"-")</f>
        <v>-</v>
      </c>
    </row>
    <row r="114" customFormat="false" ht="12.75" hidden="false" customHeight="true" outlineLevel="0" collapsed="false">
      <c r="A114" s="105" t="n">
        <v>6522</v>
      </c>
      <c r="B114" s="106" t="s">
        <v>398</v>
      </c>
      <c r="C114" s="107" t="s">
        <v>399</v>
      </c>
      <c r="D114" s="111" t="n">
        <v>0</v>
      </c>
      <c r="E114" s="111"/>
      <c r="F114" s="109" t="str">
        <f aca="false">IF(D114&lt;&gt;0,IF(E114/D114&gt;=100,"&gt;&gt;100",E114/D114*100),"-")</f>
        <v>-</v>
      </c>
    </row>
    <row r="115" customFormat="false" ht="12.75" hidden="false" customHeight="true" outlineLevel="0" collapsed="false">
      <c r="A115" s="105" t="n">
        <v>6524</v>
      </c>
      <c r="B115" s="106" t="s">
        <v>400</v>
      </c>
      <c r="C115" s="107" t="s">
        <v>401</v>
      </c>
      <c r="D115" s="111" t="n">
        <v>0</v>
      </c>
      <c r="E115" s="111"/>
      <c r="F115" s="109" t="str">
        <f aca="false">IF(D115&lt;&gt;0,IF(E115/D115&gt;=100,"&gt;&gt;100",E115/D115*100),"-")</f>
        <v>-</v>
      </c>
    </row>
    <row r="116" customFormat="false" ht="12.75" hidden="false" customHeight="true" outlineLevel="0" collapsed="false">
      <c r="A116" s="105" t="n">
        <v>6525</v>
      </c>
      <c r="B116" s="106" t="s">
        <v>402</v>
      </c>
      <c r="C116" s="107" t="s">
        <v>403</v>
      </c>
      <c r="D116" s="111" t="n">
        <v>0</v>
      </c>
      <c r="E116" s="111"/>
      <c r="F116" s="109" t="str">
        <f aca="false">IF(D116&lt;&gt;0,IF(E116/D116&gt;=100,"&gt;&gt;100",E116/D116*100),"-")</f>
        <v>-</v>
      </c>
    </row>
    <row r="117" customFormat="false" ht="12.75" hidden="false" customHeight="true" outlineLevel="0" collapsed="false">
      <c r="A117" s="105" t="n">
        <v>6526</v>
      </c>
      <c r="B117" s="106" t="s">
        <v>95</v>
      </c>
      <c r="C117" s="107" t="s">
        <v>404</v>
      </c>
      <c r="D117" s="111" t="n">
        <v>35596.38</v>
      </c>
      <c r="E117" s="111" t="n">
        <v>37132.36</v>
      </c>
      <c r="F117" s="109" t="n">
        <f aca="false">IF(D117&lt;&gt;0,IF(E117/D117&gt;=100,"&gt;&gt;100",E117/D117*100),"-")</f>
        <v>104.314989333185</v>
      </c>
    </row>
    <row r="118" customFormat="false" ht="12.75" hidden="false" customHeight="true" outlineLevel="0" collapsed="false">
      <c r="A118" s="105" t="n">
        <v>6527</v>
      </c>
      <c r="B118" s="106" t="s">
        <v>405</v>
      </c>
      <c r="C118" s="107" t="s">
        <v>406</v>
      </c>
      <c r="D118" s="111" t="n">
        <v>0</v>
      </c>
      <c r="E118" s="111"/>
      <c r="F118" s="109" t="str">
        <f aca="false">IF(D118&lt;&gt;0,IF(E118/D118&gt;=100,"&gt;&gt;100",E118/D118*100),"-")</f>
        <v>-</v>
      </c>
    </row>
    <row r="119" customFormat="false" ht="22.5" hidden="false" customHeight="false" outlineLevel="0" collapsed="false">
      <c r="A119" s="105" t="s">
        <v>407</v>
      </c>
      <c r="B119" s="112" t="s">
        <v>408</v>
      </c>
      <c r="C119" s="107" t="s">
        <v>407</v>
      </c>
      <c r="D119" s="111" t="n">
        <v>0</v>
      </c>
      <c r="E119" s="111"/>
      <c r="F119" s="109" t="str">
        <f aca="false">IF(D119&lt;&gt;0,IF(E119/D119&gt;=100,"&gt;&gt;100",E119/D119*100),"-")</f>
        <v>-</v>
      </c>
    </row>
    <row r="120" customFormat="false" ht="12.75" hidden="false" customHeight="true" outlineLevel="0" collapsed="false">
      <c r="A120" s="105" t="n">
        <v>653</v>
      </c>
      <c r="B120" s="106" t="s">
        <v>409</v>
      </c>
      <c r="C120" s="107" t="s">
        <v>410</v>
      </c>
      <c r="D120" s="108" t="n">
        <f aca="false">SUM(D121:D123)</f>
        <v>0</v>
      </c>
      <c r="E120" s="108" t="n">
        <f aca="false">SUM(E121:E123)</f>
        <v>0</v>
      </c>
      <c r="F120" s="109" t="str">
        <f aca="false">IF(D120&lt;&gt;0,IF(E120/D120&gt;=100,"&gt;&gt;100",E120/D120*100),"-")</f>
        <v>-</v>
      </c>
    </row>
    <row r="121" customFormat="false" ht="12.75" hidden="false" customHeight="true" outlineLevel="0" collapsed="false">
      <c r="A121" s="105" t="n">
        <v>6531</v>
      </c>
      <c r="B121" s="106" t="s">
        <v>411</v>
      </c>
      <c r="C121" s="107" t="s">
        <v>412</v>
      </c>
      <c r="D121" s="111" t="n">
        <v>0</v>
      </c>
      <c r="E121" s="111"/>
      <c r="F121" s="109" t="str">
        <f aca="false">IF(D121&lt;&gt;0,IF(E121/D121&gt;=100,"&gt;&gt;100",E121/D121*100),"-")</f>
        <v>-</v>
      </c>
    </row>
    <row r="122" customFormat="false" ht="12.75" hidden="false" customHeight="true" outlineLevel="0" collapsed="false">
      <c r="A122" s="105" t="n">
        <v>6532</v>
      </c>
      <c r="B122" s="106" t="s">
        <v>413</v>
      </c>
      <c r="C122" s="107" t="s">
        <v>414</v>
      </c>
      <c r="D122" s="111" t="n">
        <v>0</v>
      </c>
      <c r="E122" s="111"/>
      <c r="F122" s="109" t="str">
        <f aca="false">IF(D122&lt;&gt;0,IF(E122/D122&gt;=100,"&gt;&gt;100",E122/D122*100),"-")</f>
        <v>-</v>
      </c>
    </row>
    <row r="123" customFormat="false" ht="12.75" hidden="false" customHeight="true" outlineLevel="0" collapsed="false">
      <c r="A123" s="105" t="n">
        <v>6533</v>
      </c>
      <c r="B123" s="106" t="s">
        <v>415</v>
      </c>
      <c r="C123" s="107" t="s">
        <v>416</v>
      </c>
      <c r="D123" s="111" t="n">
        <v>0</v>
      </c>
      <c r="E123" s="111"/>
      <c r="F123" s="109" t="str">
        <f aca="false">IF(D123&lt;&gt;0,IF(E123/D123&gt;=100,"&gt;&gt;100",E123/D123*100),"-")</f>
        <v>-</v>
      </c>
    </row>
    <row r="124" customFormat="false" ht="12.75" hidden="false" customHeight="true" outlineLevel="0" collapsed="false">
      <c r="A124" s="113" t="s">
        <v>417</v>
      </c>
      <c r="B124" s="110" t="s">
        <v>418</v>
      </c>
      <c r="C124" s="114" t="s">
        <v>417</v>
      </c>
      <c r="D124" s="115" t="n">
        <v>0</v>
      </c>
      <c r="E124" s="115"/>
      <c r="F124" s="116" t="str">
        <f aca="false">IF(D124&lt;&gt;0,IF(E124/D124&gt;=100,"&gt;&gt;100",E124/D124*100),"-")</f>
        <v>-</v>
      </c>
    </row>
    <row r="125" customFormat="false" ht="22.5" hidden="false" customHeight="false" outlineLevel="0" collapsed="false">
      <c r="A125" s="105" t="n">
        <v>66</v>
      </c>
      <c r="B125" s="117" t="s">
        <v>419</v>
      </c>
      <c r="C125" s="107" t="s">
        <v>420</v>
      </c>
      <c r="D125" s="108" t="n">
        <f aca="false">D126+D129</f>
        <v>0</v>
      </c>
      <c r="E125" s="108" t="n">
        <f aca="false">E126+E129</f>
        <v>0</v>
      </c>
      <c r="F125" s="109" t="str">
        <f aca="false">IF(D125&lt;&gt;0,IF(E125/D125&gt;=100,"&gt;&gt;100",E125/D125*100),"-")</f>
        <v>-</v>
      </c>
    </row>
    <row r="126" customFormat="false" ht="12.75" hidden="false" customHeight="true" outlineLevel="0" collapsed="false">
      <c r="A126" s="105" t="n">
        <v>661</v>
      </c>
      <c r="B126" s="110" t="s">
        <v>421</v>
      </c>
      <c r="C126" s="107" t="s">
        <v>422</v>
      </c>
      <c r="D126" s="108" t="n">
        <f aca="false">SUM(D127:D128)</f>
        <v>0</v>
      </c>
      <c r="E126" s="108" t="n">
        <f aca="false">SUM(E127:E128)</f>
        <v>0</v>
      </c>
      <c r="F126" s="109" t="str">
        <f aca="false">IF(D126&lt;&gt;0,IF(E126/D126&gt;=100,"&gt;&gt;100",E126/D126*100),"-")</f>
        <v>-</v>
      </c>
    </row>
    <row r="127" customFormat="false" ht="12.75" hidden="false" customHeight="true" outlineLevel="0" collapsed="false">
      <c r="A127" s="105" t="n">
        <v>6614</v>
      </c>
      <c r="B127" s="110" t="s">
        <v>423</v>
      </c>
      <c r="C127" s="107" t="s">
        <v>424</v>
      </c>
      <c r="D127" s="111" t="n">
        <v>0</v>
      </c>
      <c r="E127" s="111"/>
      <c r="F127" s="109" t="str">
        <f aca="false">IF(D127&lt;&gt;0,IF(E127/D127&gt;=100,"&gt;&gt;100",E127/D127*100),"-")</f>
        <v>-</v>
      </c>
    </row>
    <row r="128" customFormat="false" ht="12.75" hidden="false" customHeight="true" outlineLevel="0" collapsed="false">
      <c r="A128" s="105" t="n">
        <v>6615</v>
      </c>
      <c r="B128" s="110" t="s">
        <v>425</v>
      </c>
      <c r="C128" s="107" t="s">
        <v>426</v>
      </c>
      <c r="D128" s="111" t="n">
        <v>0</v>
      </c>
      <c r="E128" s="111"/>
      <c r="F128" s="109" t="str">
        <f aca="false">IF(D128&lt;&gt;0,IF(E128/D128&gt;=100,"&gt;&gt;100",E128/D128*100),"-")</f>
        <v>-</v>
      </c>
    </row>
    <row r="129" customFormat="false" ht="22.5" hidden="false" customHeight="false" outlineLevel="0" collapsed="false">
      <c r="A129" s="105" t="n">
        <v>663</v>
      </c>
      <c r="B129" s="117" t="s">
        <v>427</v>
      </c>
      <c r="C129" s="107" t="s">
        <v>428</v>
      </c>
      <c r="D129" s="108" t="n">
        <f aca="false">SUM(D130:D133)</f>
        <v>0</v>
      </c>
      <c r="E129" s="108" t="n">
        <f aca="false">SUM(E130:E133)</f>
        <v>0</v>
      </c>
      <c r="F129" s="109" t="str">
        <f aca="false">IF(D129&lt;&gt;0,IF(E129/D129&gt;=100,"&gt;&gt;100",E129/D129*100),"-")</f>
        <v>-</v>
      </c>
    </row>
    <row r="130" customFormat="false" ht="12.75" hidden="false" customHeight="true" outlineLevel="0" collapsed="false">
      <c r="A130" s="105" t="n">
        <v>6631</v>
      </c>
      <c r="B130" s="110" t="s">
        <v>429</v>
      </c>
      <c r="C130" s="107" t="s">
        <v>430</v>
      </c>
      <c r="D130" s="111" t="n">
        <v>0</v>
      </c>
      <c r="E130" s="111"/>
      <c r="F130" s="109" t="str">
        <f aca="false">IF(D130&lt;&gt;0,IF(E130/D130&gt;=100,"&gt;&gt;100",E130/D130*100),"-")</f>
        <v>-</v>
      </c>
    </row>
    <row r="131" customFormat="false" ht="12.75" hidden="false" customHeight="true" outlineLevel="0" collapsed="false">
      <c r="A131" s="105" t="n">
        <v>6632</v>
      </c>
      <c r="B131" s="117" t="s">
        <v>431</v>
      </c>
      <c r="C131" s="107" t="s">
        <v>432</v>
      </c>
      <c r="D131" s="111" t="n">
        <v>0</v>
      </c>
      <c r="E131" s="111"/>
      <c r="F131" s="109" t="str">
        <f aca="false">IF(D131&lt;&gt;0,IF(E131/D131&gt;=100,"&gt;&gt;100",E131/D131*100),"-")</f>
        <v>-</v>
      </c>
    </row>
    <row r="132" customFormat="false" ht="22.5" hidden="false" customHeight="false" outlineLevel="0" collapsed="false">
      <c r="A132" s="105" t="s">
        <v>433</v>
      </c>
      <c r="B132" s="117" t="s">
        <v>434</v>
      </c>
      <c r="C132" s="107" t="s">
        <v>433</v>
      </c>
      <c r="D132" s="111" t="n">
        <v>0</v>
      </c>
      <c r="E132" s="111"/>
      <c r="F132" s="109" t="str">
        <f aca="false">IF(D132&lt;&gt;0,IF(E132/D132&gt;=100,"&gt;&gt;100",E132/D132*100),"-")</f>
        <v>-</v>
      </c>
    </row>
    <row r="133" customFormat="false" ht="22.5" hidden="false" customHeight="false" outlineLevel="0" collapsed="false">
      <c r="A133" s="105" t="s">
        <v>435</v>
      </c>
      <c r="B133" s="117" t="s">
        <v>436</v>
      </c>
      <c r="C133" s="107" t="s">
        <v>435</v>
      </c>
      <c r="D133" s="111" t="n">
        <v>0</v>
      </c>
      <c r="E133" s="111"/>
      <c r="F133" s="109" t="str">
        <f aca="false">IF(D133&lt;&gt;0,IF(E133/D133&gt;=100,"&gt;&gt;100",E133/D133*100),"-")</f>
        <v>-</v>
      </c>
    </row>
    <row r="134" customFormat="false" ht="22.5" hidden="false" customHeight="false" outlineLevel="0" collapsed="false">
      <c r="A134" s="105" t="n">
        <v>67</v>
      </c>
      <c r="B134" s="117" t="s">
        <v>437</v>
      </c>
      <c r="C134" s="107" t="s">
        <v>438</v>
      </c>
      <c r="D134" s="108" t="n">
        <f aca="false">D135+D139</f>
        <v>169048.28</v>
      </c>
      <c r="E134" s="108" t="n">
        <f aca="false">E135+E139</f>
        <v>122756.99</v>
      </c>
      <c r="F134" s="109" t="n">
        <f aca="false">IF(D134&lt;&gt;0,IF(E134/D134&gt;=100,"&gt;&gt;100",E134/D134*100),"-")</f>
        <v>72.6165270655224</v>
      </c>
    </row>
    <row r="135" customFormat="false" ht="22.5" hidden="false" customHeight="false" outlineLevel="0" collapsed="false">
      <c r="A135" s="105" t="n">
        <v>671</v>
      </c>
      <c r="B135" s="117" t="s">
        <v>439</v>
      </c>
      <c r="C135" s="107" t="s">
        <v>440</v>
      </c>
      <c r="D135" s="108" t="n">
        <f aca="false">SUM(D136:D138)</f>
        <v>169048.28</v>
      </c>
      <c r="E135" s="108" t="n">
        <f aca="false">SUM(E136:E138)</f>
        <v>122756.99</v>
      </c>
      <c r="F135" s="109" t="n">
        <f aca="false">IF(D135&lt;&gt;0,IF(E135/D135&gt;=100,"&gt;&gt;100",E135/D135*100),"-")</f>
        <v>72.6165270655224</v>
      </c>
    </row>
    <row r="136" customFormat="false" ht="12.75" hidden="false" customHeight="true" outlineLevel="0" collapsed="false">
      <c r="A136" s="105" t="n">
        <v>6711</v>
      </c>
      <c r="B136" s="110" t="s">
        <v>441</v>
      </c>
      <c r="C136" s="107" t="s">
        <v>442</v>
      </c>
      <c r="D136" s="111" t="n">
        <v>169048.28</v>
      </c>
      <c r="E136" s="111" t="n">
        <v>122756.99</v>
      </c>
      <c r="F136" s="109" t="n">
        <f aca="false">IF(D136&lt;&gt;0,IF(E136/D136&gt;=100,"&gt;&gt;100",E136/D136*100),"-")</f>
        <v>72.6165270655224</v>
      </c>
    </row>
    <row r="137" customFormat="false" ht="22.5" hidden="false" customHeight="false" outlineLevel="0" collapsed="false">
      <c r="A137" s="105" t="n">
        <v>6712</v>
      </c>
      <c r="B137" s="117" t="s">
        <v>443</v>
      </c>
      <c r="C137" s="107" t="s">
        <v>444</v>
      </c>
      <c r="D137" s="111" t="n">
        <v>0</v>
      </c>
      <c r="E137" s="111"/>
      <c r="F137" s="109" t="str">
        <f aca="false">IF(D137&lt;&gt;0,IF(E137/D137&gt;=100,"&gt;&gt;100",E137/D137*100),"-")</f>
        <v>-</v>
      </c>
    </row>
    <row r="138" customFormat="false" ht="22.5" hidden="false" customHeight="false" outlineLevel="0" collapsed="false">
      <c r="A138" s="105" t="s">
        <v>445</v>
      </c>
      <c r="B138" s="110" t="s">
        <v>446</v>
      </c>
      <c r="C138" s="107" t="s">
        <v>445</v>
      </c>
      <c r="D138" s="111" t="n">
        <v>0</v>
      </c>
      <c r="E138" s="111"/>
      <c r="F138" s="109" t="str">
        <f aca="false">IF(D138&lt;&gt;0,IF(E138/D138&gt;=100,"&gt;&gt;100",E138/D138*100),"-")</f>
        <v>-</v>
      </c>
    </row>
    <row r="139" customFormat="false" ht="12.75" hidden="false" customHeight="true" outlineLevel="0" collapsed="false">
      <c r="A139" s="105" t="s">
        <v>447</v>
      </c>
      <c r="B139" s="110" t="s">
        <v>448</v>
      </c>
      <c r="C139" s="107" t="s">
        <v>447</v>
      </c>
      <c r="D139" s="111" t="n">
        <v>0</v>
      </c>
      <c r="E139" s="111"/>
      <c r="F139" s="109" t="str">
        <f aca="false">IF(D139&lt;&gt;0,IF(E139/D139&gt;=100,"&gt;&gt;100",E139/D139*100),"-")</f>
        <v>-</v>
      </c>
    </row>
    <row r="140" customFormat="false" ht="12.75" hidden="false" customHeight="true" outlineLevel="0" collapsed="false">
      <c r="A140" s="105" t="n">
        <v>68</v>
      </c>
      <c r="B140" s="110" t="s">
        <v>449</v>
      </c>
      <c r="C140" s="107" t="s">
        <v>450</v>
      </c>
      <c r="D140" s="108" t="n">
        <f aca="false">D141+D151</f>
        <v>0</v>
      </c>
      <c r="E140" s="108" t="n">
        <f aca="false">E141+E151</f>
        <v>0</v>
      </c>
      <c r="F140" s="109" t="str">
        <f aca="false">IF(D140&lt;&gt;0,IF(E140/D140&gt;=100,"&gt;&gt;100",E140/D140*100),"-")</f>
        <v>-</v>
      </c>
    </row>
    <row r="141" customFormat="false" ht="12.75" hidden="false" customHeight="true" outlineLevel="0" collapsed="false">
      <c r="A141" s="105" t="n">
        <v>681</v>
      </c>
      <c r="B141" s="110" t="s">
        <v>451</v>
      </c>
      <c r="C141" s="107" t="s">
        <v>452</v>
      </c>
      <c r="D141" s="108" t="n">
        <f aca="false">SUM(D142:D150)</f>
        <v>0</v>
      </c>
      <c r="E141" s="108" t="n">
        <f aca="false">SUM(E142:E150)</f>
        <v>0</v>
      </c>
      <c r="F141" s="109" t="str">
        <f aca="false">IF(D141&lt;&gt;0,IF(E141/D141&gt;=100,"&gt;&gt;100",E141/D141*100),"-")</f>
        <v>-</v>
      </c>
    </row>
    <row r="142" customFormat="false" ht="12.75" hidden="false" customHeight="true" outlineLevel="0" collapsed="false">
      <c r="A142" s="105" t="n">
        <v>6811</v>
      </c>
      <c r="B142" s="110" t="s">
        <v>453</v>
      </c>
      <c r="C142" s="107" t="s">
        <v>454</v>
      </c>
      <c r="D142" s="111" t="n">
        <v>0</v>
      </c>
      <c r="E142" s="111"/>
      <c r="F142" s="109" t="str">
        <f aca="false">IF(D142&lt;&gt;0,IF(E142/D142&gt;=100,"&gt;&gt;100",E142/D142*100),"-")</f>
        <v>-</v>
      </c>
    </row>
    <row r="143" customFormat="false" ht="12.75" hidden="false" customHeight="true" outlineLevel="0" collapsed="false">
      <c r="A143" s="105" t="n">
        <v>6812</v>
      </c>
      <c r="B143" s="110" t="s">
        <v>455</v>
      </c>
      <c r="C143" s="107" t="s">
        <v>456</v>
      </c>
      <c r="D143" s="111" t="n">
        <v>0</v>
      </c>
      <c r="E143" s="111"/>
      <c r="F143" s="109" t="str">
        <f aca="false">IF(D143&lt;&gt;0,IF(E143/D143&gt;=100,"&gt;&gt;100",E143/D143*100),"-")</f>
        <v>-</v>
      </c>
    </row>
    <row r="144" customFormat="false" ht="12.75" hidden="false" customHeight="true" outlineLevel="0" collapsed="false">
      <c r="A144" s="105" t="n">
        <v>6813</v>
      </c>
      <c r="B144" s="110" t="s">
        <v>457</v>
      </c>
      <c r="C144" s="107" t="s">
        <v>458</v>
      </c>
      <c r="D144" s="111" t="n">
        <v>0</v>
      </c>
      <c r="E144" s="111"/>
      <c r="F144" s="109" t="str">
        <f aca="false">IF(D144&lt;&gt;0,IF(E144/D144&gt;=100,"&gt;&gt;100",E144/D144*100),"-")</f>
        <v>-</v>
      </c>
    </row>
    <row r="145" customFormat="false" ht="12.75" hidden="false" customHeight="true" outlineLevel="0" collapsed="false">
      <c r="A145" s="105" t="n">
        <v>6814</v>
      </c>
      <c r="B145" s="110" t="s">
        <v>459</v>
      </c>
      <c r="C145" s="107" t="s">
        <v>460</v>
      </c>
      <c r="D145" s="111" t="n">
        <v>0</v>
      </c>
      <c r="E145" s="111"/>
      <c r="F145" s="109" t="str">
        <f aca="false">IF(D145&lt;&gt;0,IF(E145/D145&gt;=100,"&gt;&gt;100",E145/D145*100),"-")</f>
        <v>-</v>
      </c>
    </row>
    <row r="146" customFormat="false" ht="12.75" hidden="false" customHeight="true" outlineLevel="0" collapsed="false">
      <c r="A146" s="105" t="n">
        <v>6815</v>
      </c>
      <c r="B146" s="110" t="s">
        <v>461</v>
      </c>
      <c r="C146" s="107" t="s">
        <v>462</v>
      </c>
      <c r="D146" s="111" t="n">
        <v>0</v>
      </c>
      <c r="E146" s="111"/>
      <c r="F146" s="109" t="str">
        <f aca="false">IF(D146&lt;&gt;0,IF(E146/D146&gt;=100,"&gt;&gt;100",E146/D146*100),"-")</f>
        <v>-</v>
      </c>
    </row>
    <row r="147" customFormat="false" ht="12.75" hidden="false" customHeight="true" outlineLevel="0" collapsed="false">
      <c r="A147" s="105" t="n">
        <v>6816</v>
      </c>
      <c r="B147" s="110" t="s">
        <v>463</v>
      </c>
      <c r="C147" s="107" t="s">
        <v>464</v>
      </c>
      <c r="D147" s="111" t="n">
        <v>0</v>
      </c>
      <c r="E147" s="111"/>
      <c r="F147" s="109" t="str">
        <f aca="false">IF(D147&lt;&gt;0,IF(E147/D147&gt;=100,"&gt;&gt;100",E147/D147*100),"-")</f>
        <v>-</v>
      </c>
    </row>
    <row r="148" customFormat="false" ht="12.75" hidden="false" customHeight="true" outlineLevel="0" collapsed="false">
      <c r="A148" s="105" t="n">
        <v>6817</v>
      </c>
      <c r="B148" s="110" t="s">
        <v>465</v>
      </c>
      <c r="C148" s="107" t="s">
        <v>466</v>
      </c>
      <c r="D148" s="111" t="n">
        <v>0</v>
      </c>
      <c r="E148" s="111"/>
      <c r="F148" s="109" t="str">
        <f aca="false">IF(D148&lt;&gt;0,IF(E148/D148&gt;=100,"&gt;&gt;100",E148/D148*100),"-")</f>
        <v>-</v>
      </c>
    </row>
    <row r="149" customFormat="false" ht="12.75" hidden="false" customHeight="true" outlineLevel="0" collapsed="false">
      <c r="A149" s="105" t="n">
        <v>6818</v>
      </c>
      <c r="B149" s="106" t="s">
        <v>467</v>
      </c>
      <c r="C149" s="107" t="s">
        <v>468</v>
      </c>
      <c r="D149" s="111" t="n">
        <v>0</v>
      </c>
      <c r="E149" s="111"/>
      <c r="F149" s="109" t="str">
        <f aca="false">IF(D149&lt;&gt;0,IF(E149/D149&gt;=100,"&gt;&gt;100",E149/D149*100),"-")</f>
        <v>-</v>
      </c>
    </row>
    <row r="150" customFormat="false" ht="12.75" hidden="false" customHeight="true" outlineLevel="0" collapsed="false">
      <c r="A150" s="105" t="n">
        <v>6819</v>
      </c>
      <c r="B150" s="106" t="s">
        <v>469</v>
      </c>
      <c r="C150" s="107" t="s">
        <v>470</v>
      </c>
      <c r="D150" s="111" t="n">
        <v>0</v>
      </c>
      <c r="E150" s="111"/>
      <c r="F150" s="109" t="str">
        <f aca="false">IF(D150&lt;&gt;0,IF(E150/D150&gt;=100,"&gt;&gt;100",E150/D150*100),"-")</f>
        <v>-</v>
      </c>
    </row>
    <row r="151" customFormat="false" ht="12.75" hidden="false" customHeight="true" outlineLevel="0" collapsed="false">
      <c r="A151" s="105" t="n">
        <v>683</v>
      </c>
      <c r="B151" s="106" t="s">
        <v>105</v>
      </c>
      <c r="C151" s="107" t="s">
        <v>471</v>
      </c>
      <c r="D151" s="111" t="n">
        <v>0</v>
      </c>
      <c r="E151" s="111"/>
      <c r="F151" s="109" t="str">
        <f aca="false">IF(D151&lt;&gt;0,IF(E151/D151&gt;=100,"&gt;&gt;100",E151/D151*100),"-")</f>
        <v>-</v>
      </c>
    </row>
    <row r="152" customFormat="false" ht="12.75" hidden="false" customHeight="true" outlineLevel="0" collapsed="false">
      <c r="A152" s="105" t="n">
        <v>3</v>
      </c>
      <c r="B152" s="106" t="s">
        <v>472</v>
      </c>
      <c r="C152" s="107" t="s">
        <v>189</v>
      </c>
      <c r="D152" s="108" t="n">
        <f aca="false">D153+D164+D202+D221+D230+D262+D273</f>
        <v>189521.09</v>
      </c>
      <c r="E152" s="108" t="n">
        <f aca="false">E153+E164+E202+E221+E230+E262+E273</f>
        <v>155936.81</v>
      </c>
      <c r="F152" s="109" t="n">
        <f aca="false">IF(D152&lt;&gt;0,IF(E152/D152&gt;=100,"&gt;&gt;100",E152/D152*100),"-")</f>
        <v>82.2793969789853</v>
      </c>
    </row>
    <row r="153" customFormat="false" ht="12.75" hidden="false" customHeight="true" outlineLevel="0" collapsed="false">
      <c r="A153" s="105" t="n">
        <v>31</v>
      </c>
      <c r="B153" s="106" t="s">
        <v>473</v>
      </c>
      <c r="C153" s="107" t="s">
        <v>474</v>
      </c>
      <c r="D153" s="108" t="n">
        <f aca="false">D154+D159+D160</f>
        <v>150716.45</v>
      </c>
      <c r="E153" s="108" t="n">
        <f aca="false">E154+E159+E160</f>
        <v>122196.8</v>
      </c>
      <c r="F153" s="109" t="n">
        <f aca="false">IF(D153&lt;&gt;0,IF(E153/D153&gt;=100,"&gt;&gt;100",E153/D153*100),"-")</f>
        <v>81.077281212502</v>
      </c>
    </row>
    <row r="154" customFormat="false" ht="12.75" hidden="false" customHeight="true" outlineLevel="0" collapsed="false">
      <c r="A154" s="105" t="n">
        <v>311</v>
      </c>
      <c r="B154" s="106" t="s">
        <v>475</v>
      </c>
      <c r="C154" s="107" t="s">
        <v>476</v>
      </c>
      <c r="D154" s="108" t="n">
        <f aca="false">SUM(D155:D158)</f>
        <v>125542.03</v>
      </c>
      <c r="E154" s="108" t="n">
        <f aca="false">SUM(E155:E158)</f>
        <v>95397.99</v>
      </c>
      <c r="F154" s="109" t="n">
        <f aca="false">IF(D154&lt;&gt;0,IF(E154/D154&gt;=100,"&gt;&gt;100",E154/D154*100),"-")</f>
        <v>75.9888859531744</v>
      </c>
    </row>
    <row r="155" customFormat="false" ht="12.75" hidden="false" customHeight="true" outlineLevel="0" collapsed="false">
      <c r="A155" s="105" t="n">
        <v>3111</v>
      </c>
      <c r="B155" s="106" t="s">
        <v>117</v>
      </c>
      <c r="C155" s="107" t="s">
        <v>477</v>
      </c>
      <c r="D155" s="111" t="n">
        <v>125542.03</v>
      </c>
      <c r="E155" s="111" t="n">
        <v>95397.99</v>
      </c>
      <c r="F155" s="109" t="n">
        <f aca="false">IF(D155&lt;&gt;0,IF(E155/D155&gt;=100,"&gt;&gt;100",E155/D155*100),"-")</f>
        <v>75.9888859531744</v>
      </c>
    </row>
    <row r="156" customFormat="false" ht="12.75" hidden="false" customHeight="true" outlineLevel="0" collapsed="false">
      <c r="A156" s="105" t="n">
        <v>3112</v>
      </c>
      <c r="B156" s="106" t="s">
        <v>478</v>
      </c>
      <c r="C156" s="107" t="s">
        <v>479</v>
      </c>
      <c r="D156" s="111" t="n">
        <v>0</v>
      </c>
      <c r="E156" s="111"/>
      <c r="F156" s="109" t="str">
        <f aca="false">IF(D156&lt;&gt;0,IF(E156/D156&gt;=100,"&gt;&gt;100",E156/D156*100),"-")</f>
        <v>-</v>
      </c>
    </row>
    <row r="157" customFormat="false" ht="12.75" hidden="false" customHeight="true" outlineLevel="0" collapsed="false">
      <c r="A157" s="105" t="n">
        <v>3113</v>
      </c>
      <c r="B157" s="110" t="s">
        <v>480</v>
      </c>
      <c r="C157" s="107" t="s">
        <v>481</v>
      </c>
      <c r="D157" s="111" t="n">
        <v>0</v>
      </c>
      <c r="E157" s="111"/>
      <c r="F157" s="109" t="str">
        <f aca="false">IF(D157&lt;&gt;0,IF(E157/D157&gt;=100,"&gt;&gt;100",E157/D157*100),"-")</f>
        <v>-</v>
      </c>
    </row>
    <row r="158" customFormat="false" ht="12.75" hidden="false" customHeight="true" outlineLevel="0" collapsed="false">
      <c r="A158" s="105" t="n">
        <v>3114</v>
      </c>
      <c r="B158" s="110" t="s">
        <v>482</v>
      </c>
      <c r="C158" s="107" t="s">
        <v>483</v>
      </c>
      <c r="D158" s="111" t="n">
        <v>0</v>
      </c>
      <c r="E158" s="111"/>
      <c r="F158" s="109" t="str">
        <f aca="false">IF(D158&lt;&gt;0,IF(E158/D158&gt;=100,"&gt;&gt;100",E158/D158*100),"-")</f>
        <v>-</v>
      </c>
    </row>
    <row r="159" customFormat="false" ht="12.75" hidden="false" customHeight="true" outlineLevel="0" collapsed="false">
      <c r="A159" s="105" t="n">
        <v>312</v>
      </c>
      <c r="B159" s="110" t="s">
        <v>118</v>
      </c>
      <c r="C159" s="107" t="s">
        <v>484</v>
      </c>
      <c r="D159" s="111" t="n">
        <v>4460</v>
      </c>
      <c r="E159" s="111" t="n">
        <v>11058.14</v>
      </c>
      <c r="F159" s="109" t="n">
        <f aca="false">IF(D159&lt;&gt;0,IF(E159/D159&gt;=100,"&gt;&gt;100",E159/D159*100),"-")</f>
        <v>247.940358744395</v>
      </c>
    </row>
    <row r="160" customFormat="false" ht="12.75" hidden="false" customHeight="true" outlineLevel="0" collapsed="false">
      <c r="A160" s="105" t="n">
        <v>313</v>
      </c>
      <c r="B160" s="110" t="s">
        <v>485</v>
      </c>
      <c r="C160" s="107" t="s">
        <v>486</v>
      </c>
      <c r="D160" s="108" t="n">
        <f aca="false">SUM(D161:D163)</f>
        <v>20714.42</v>
      </c>
      <c r="E160" s="108" t="n">
        <f aca="false">SUM(E161:E163)</f>
        <v>15740.67</v>
      </c>
      <c r="F160" s="109" t="n">
        <f aca="false">IF(D160&lt;&gt;0,IF(E160/D160&gt;=100,"&gt;&gt;100",E160/D160*100),"-")</f>
        <v>75.9889487612977</v>
      </c>
    </row>
    <row r="161" customFormat="false" ht="12.75" hidden="false" customHeight="true" outlineLevel="0" collapsed="false">
      <c r="A161" s="105" t="n">
        <v>3131</v>
      </c>
      <c r="B161" s="110" t="s">
        <v>487</v>
      </c>
      <c r="C161" s="107" t="s">
        <v>488</v>
      </c>
      <c r="D161" s="111" t="n">
        <v>0</v>
      </c>
      <c r="E161" s="111"/>
      <c r="F161" s="109" t="str">
        <f aca="false">IF(D161&lt;&gt;0,IF(E161/D161&gt;=100,"&gt;&gt;100",E161/D161*100),"-")</f>
        <v>-</v>
      </c>
    </row>
    <row r="162" customFormat="false" ht="12.75" hidden="false" customHeight="true" outlineLevel="0" collapsed="false">
      <c r="A162" s="105" t="n">
        <v>3132</v>
      </c>
      <c r="B162" s="110" t="s">
        <v>121</v>
      </c>
      <c r="C162" s="107" t="s">
        <v>489</v>
      </c>
      <c r="D162" s="111" t="n">
        <v>20714.42</v>
      </c>
      <c r="E162" s="111" t="n">
        <v>15740.67</v>
      </c>
      <c r="F162" s="109" t="n">
        <f aca="false">IF(D162&lt;&gt;0,IF(E162/D162&gt;=100,"&gt;&gt;100",E162/D162*100),"-")</f>
        <v>75.9889487612977</v>
      </c>
    </row>
    <row r="163" customFormat="false" ht="12.75" hidden="false" customHeight="true" outlineLevel="0" collapsed="false">
      <c r="A163" s="105" t="n">
        <v>3133</v>
      </c>
      <c r="B163" s="106" t="s">
        <v>490</v>
      </c>
      <c r="C163" s="107" t="s">
        <v>491</v>
      </c>
      <c r="D163" s="111" t="n">
        <v>0</v>
      </c>
      <c r="E163" s="111"/>
      <c r="F163" s="109" t="str">
        <f aca="false">IF(D163&lt;&gt;0,IF(E163/D163&gt;=100,"&gt;&gt;100",E163/D163*100),"-")</f>
        <v>-</v>
      </c>
    </row>
    <row r="164" customFormat="false" ht="12.75" hidden="false" customHeight="true" outlineLevel="0" collapsed="false">
      <c r="A164" s="113" t="n">
        <v>32</v>
      </c>
      <c r="B164" s="110" t="s">
        <v>492</v>
      </c>
      <c r="C164" s="107" t="s">
        <v>493</v>
      </c>
      <c r="D164" s="108" t="n">
        <f aca="false">D165+D170+D178+D188+D189+D194</f>
        <v>38537.87</v>
      </c>
      <c r="E164" s="108" t="n">
        <f aca="false">E165+E170+E178+E188+E189+E194</f>
        <v>33740.01</v>
      </c>
      <c r="F164" s="109" t="n">
        <f aca="false">IF(D164&lt;&gt;0,IF(E164/D164&gt;=100,"&gt;&gt;100",E164/D164*100),"-")</f>
        <v>87.5502719792246</v>
      </c>
    </row>
    <row r="165" customFormat="false" ht="12.75" hidden="false" customHeight="true" outlineLevel="0" collapsed="false">
      <c r="A165" s="105" t="n">
        <v>321</v>
      </c>
      <c r="B165" s="106" t="s">
        <v>494</v>
      </c>
      <c r="C165" s="107" t="s">
        <v>495</v>
      </c>
      <c r="D165" s="108" t="n">
        <f aca="false">SUM(D166:D169)</f>
        <v>9654.27</v>
      </c>
      <c r="E165" s="108" t="n">
        <f aca="false">SUM(E166:E169)</f>
        <v>3712.15</v>
      </c>
      <c r="F165" s="109" t="n">
        <f aca="false">IF(D165&lt;&gt;0,IF(E165/D165&gt;=100,"&gt;&gt;100",E165/D165*100),"-")</f>
        <v>38.4508616394611</v>
      </c>
    </row>
    <row r="166" customFormat="false" ht="12.75" hidden="false" customHeight="true" outlineLevel="0" collapsed="false">
      <c r="A166" s="105" t="n">
        <v>3211</v>
      </c>
      <c r="B166" s="106" t="s">
        <v>124</v>
      </c>
      <c r="C166" s="107" t="s">
        <v>496</v>
      </c>
      <c r="D166" s="111" t="n">
        <v>0</v>
      </c>
      <c r="E166" s="111"/>
      <c r="F166" s="109" t="str">
        <f aca="false">IF(D166&lt;&gt;0,IF(E166/D166&gt;=100,"&gt;&gt;100",E166/D166*100),"-")</f>
        <v>-</v>
      </c>
    </row>
    <row r="167" customFormat="false" ht="12.75" hidden="false" customHeight="true" outlineLevel="0" collapsed="false">
      <c r="A167" s="105" t="n">
        <v>3212</v>
      </c>
      <c r="B167" s="106" t="s">
        <v>125</v>
      </c>
      <c r="C167" s="107" t="s">
        <v>497</v>
      </c>
      <c r="D167" s="111" t="n">
        <v>2619.53</v>
      </c>
      <c r="E167" s="111" t="n">
        <v>3566.15</v>
      </c>
      <c r="F167" s="109" t="n">
        <f aca="false">IF(D167&lt;&gt;0,IF(E167/D167&gt;=100,"&gt;&gt;100",E167/D167*100),"-")</f>
        <v>136.137016945788</v>
      </c>
    </row>
    <row r="168" customFormat="false" ht="12.75" hidden="false" customHeight="true" outlineLevel="0" collapsed="false">
      <c r="A168" s="105" t="n">
        <v>3213</v>
      </c>
      <c r="B168" s="106" t="s">
        <v>126</v>
      </c>
      <c r="C168" s="107" t="s">
        <v>498</v>
      </c>
      <c r="D168" s="111" t="n">
        <v>200</v>
      </c>
      <c r="E168" s="111" t="n">
        <v>146</v>
      </c>
      <c r="F168" s="109" t="n">
        <f aca="false">IF(D168&lt;&gt;0,IF(E168/D168&gt;=100,"&gt;&gt;100",E168/D168*100),"-")</f>
        <v>73</v>
      </c>
    </row>
    <row r="169" customFormat="false" ht="12.75" hidden="false" customHeight="true" outlineLevel="0" collapsed="false">
      <c r="A169" s="105" t="n">
        <v>3214</v>
      </c>
      <c r="B169" s="106" t="s">
        <v>499</v>
      </c>
      <c r="C169" s="107" t="s">
        <v>500</v>
      </c>
      <c r="D169" s="111" t="n">
        <v>6834.74</v>
      </c>
      <c r="E169" s="111"/>
      <c r="F169" s="109" t="n">
        <f aca="false">IF(D169&lt;&gt;0,IF(E169/D169&gt;=100,"&gt;&gt;100",E169/D169*100),"-")</f>
        <v>0</v>
      </c>
    </row>
    <row r="170" customFormat="false" ht="12.75" hidden="false" customHeight="true" outlineLevel="0" collapsed="false">
      <c r="A170" s="105" t="n">
        <v>322</v>
      </c>
      <c r="B170" s="106" t="s">
        <v>501</v>
      </c>
      <c r="C170" s="107" t="s">
        <v>502</v>
      </c>
      <c r="D170" s="108" t="n">
        <f aca="false">SUM(D171:D177)</f>
        <v>15694.37</v>
      </c>
      <c r="E170" s="108" t="n">
        <f aca="false">SUM(E171:E177)</f>
        <v>15856.39</v>
      </c>
      <c r="F170" s="109" t="n">
        <f aca="false">IF(D170&lt;&gt;0,IF(E170/D170&gt;=100,"&gt;&gt;100",E170/D170*100),"-")</f>
        <v>101.032344719794</v>
      </c>
    </row>
    <row r="171" customFormat="false" ht="12.75" hidden="false" customHeight="true" outlineLevel="0" collapsed="false">
      <c r="A171" s="105" t="n">
        <v>3221</v>
      </c>
      <c r="B171" s="106" t="s">
        <v>129</v>
      </c>
      <c r="C171" s="107" t="s">
        <v>503</v>
      </c>
      <c r="D171" s="111" t="n">
        <v>243.8</v>
      </c>
      <c r="E171" s="111" t="n">
        <v>1097.16</v>
      </c>
      <c r="F171" s="109" t="n">
        <f aca="false">IF(D171&lt;&gt;0,IF(E171/D171&gt;=100,"&gt;&gt;100",E171/D171*100),"-")</f>
        <v>450.024610336341</v>
      </c>
    </row>
    <row r="172" customFormat="false" ht="12.75" hidden="false" customHeight="true" outlineLevel="0" collapsed="false">
      <c r="A172" s="105" t="n">
        <v>3222</v>
      </c>
      <c r="B172" s="106" t="s">
        <v>130</v>
      </c>
      <c r="C172" s="107" t="s">
        <v>504</v>
      </c>
      <c r="D172" s="111" t="n">
        <v>10747.87</v>
      </c>
      <c r="E172" s="111" t="n">
        <v>10789.49</v>
      </c>
      <c r="F172" s="109" t="n">
        <f aca="false">IF(D172&lt;&gt;0,IF(E172/D172&gt;=100,"&gt;&gt;100",E172/D172*100),"-")</f>
        <v>100.387239518156</v>
      </c>
    </row>
    <row r="173" customFormat="false" ht="12.75" hidden="false" customHeight="true" outlineLevel="0" collapsed="false">
      <c r="A173" s="105" t="n">
        <v>3223</v>
      </c>
      <c r="B173" s="110" t="s">
        <v>131</v>
      </c>
      <c r="C173" s="107" t="s">
        <v>505</v>
      </c>
      <c r="D173" s="111" t="n">
        <v>3708.07</v>
      </c>
      <c r="E173" s="111" t="n">
        <v>2846.43</v>
      </c>
      <c r="F173" s="109" t="n">
        <f aca="false">IF(D173&lt;&gt;0,IF(E173/D173&gt;=100,"&gt;&gt;100",E173/D173*100),"-")</f>
        <v>76.7631139649467</v>
      </c>
    </row>
    <row r="174" customFormat="false" ht="12.75" hidden="false" customHeight="true" outlineLevel="0" collapsed="false">
      <c r="A174" s="105" t="n">
        <v>3224</v>
      </c>
      <c r="B174" s="110" t="s">
        <v>506</v>
      </c>
      <c r="C174" s="107" t="s">
        <v>507</v>
      </c>
      <c r="D174" s="111" t="n">
        <v>691.66</v>
      </c>
      <c r="E174" s="111" t="n">
        <v>212.64</v>
      </c>
      <c r="F174" s="109" t="n">
        <f aca="false">IF(D174&lt;&gt;0,IF(E174/D174&gt;=100,"&gt;&gt;100",E174/D174*100),"-")</f>
        <v>30.7434288523263</v>
      </c>
    </row>
    <row r="175" customFormat="false" ht="12.75" hidden="false" customHeight="true" outlineLevel="0" collapsed="false">
      <c r="A175" s="105" t="n">
        <v>3225</v>
      </c>
      <c r="B175" s="110" t="s">
        <v>508</v>
      </c>
      <c r="C175" s="107" t="s">
        <v>509</v>
      </c>
      <c r="D175" s="111" t="n">
        <v>302.97</v>
      </c>
      <c r="E175" s="111" t="n">
        <v>910.67</v>
      </c>
      <c r="F175" s="109" t="n">
        <f aca="false">IF(D175&lt;&gt;0,IF(E175/D175&gt;=100,"&gt;&gt;100",E175/D175*100),"-")</f>
        <v>300.580915602205</v>
      </c>
    </row>
    <row r="176" customFormat="false" ht="12.75" hidden="false" customHeight="true" outlineLevel="0" collapsed="false">
      <c r="A176" s="105" t="n">
        <v>3226</v>
      </c>
      <c r="B176" s="110" t="s">
        <v>510</v>
      </c>
      <c r="C176" s="107" t="s">
        <v>511</v>
      </c>
      <c r="D176" s="111" t="n">
        <v>0</v>
      </c>
      <c r="E176" s="111"/>
      <c r="F176" s="109" t="str">
        <f aca="false">IF(D176&lt;&gt;0,IF(E176/D176&gt;=100,"&gt;&gt;100",E176/D176*100),"-")</f>
        <v>-</v>
      </c>
    </row>
    <row r="177" customFormat="false" ht="12.75" hidden="false" customHeight="true" outlineLevel="0" collapsed="false">
      <c r="A177" s="105" t="n">
        <v>3227</v>
      </c>
      <c r="B177" s="110" t="s">
        <v>134</v>
      </c>
      <c r="C177" s="107" t="s">
        <v>512</v>
      </c>
      <c r="D177" s="111" t="n">
        <v>0</v>
      </c>
      <c r="E177" s="111"/>
      <c r="F177" s="109" t="str">
        <f aca="false">IF(D177&lt;&gt;0,IF(E177/D177&gt;=100,"&gt;&gt;100",E177/D177*100),"-")</f>
        <v>-</v>
      </c>
    </row>
    <row r="178" customFormat="false" ht="12.75" hidden="false" customHeight="true" outlineLevel="0" collapsed="false">
      <c r="A178" s="105" t="n">
        <v>323</v>
      </c>
      <c r="B178" s="110" t="s">
        <v>513</v>
      </c>
      <c r="C178" s="107" t="s">
        <v>514</v>
      </c>
      <c r="D178" s="108" t="n">
        <f aca="false">SUM(D179:D187)</f>
        <v>9682.51</v>
      </c>
      <c r="E178" s="108" t="n">
        <f aca="false">SUM(E179:E187)</f>
        <v>13894.01</v>
      </c>
      <c r="F178" s="109" t="n">
        <f aca="false">IF(D178&lt;&gt;0,IF(E178/D178&gt;=100,"&gt;&gt;100",E178/D178*100),"-")</f>
        <v>143.495953012184</v>
      </c>
    </row>
    <row r="179" customFormat="false" ht="12.75" hidden="false" customHeight="true" outlineLevel="0" collapsed="false">
      <c r="A179" s="105" t="n">
        <v>3231</v>
      </c>
      <c r="B179" s="110" t="s">
        <v>515</v>
      </c>
      <c r="C179" s="107" t="s">
        <v>516</v>
      </c>
      <c r="D179" s="111" t="n">
        <v>768</v>
      </c>
      <c r="E179" s="111" t="n">
        <v>1037.75</v>
      </c>
      <c r="F179" s="109" t="n">
        <f aca="false">IF(D179&lt;&gt;0,IF(E179/D179&gt;=100,"&gt;&gt;100",E179/D179*100),"-")</f>
        <v>135.123697916667</v>
      </c>
    </row>
    <row r="180" customFormat="false" ht="12.75" hidden="false" customHeight="true" outlineLevel="0" collapsed="false">
      <c r="A180" s="105" t="n">
        <v>3232</v>
      </c>
      <c r="B180" s="110" t="s">
        <v>137</v>
      </c>
      <c r="C180" s="107" t="s">
        <v>517</v>
      </c>
      <c r="D180" s="111" t="n">
        <v>457.31</v>
      </c>
      <c r="E180" s="111" t="n">
        <v>876.43</v>
      </c>
      <c r="F180" s="109" t="n">
        <f aca="false">IF(D180&lt;&gt;0,IF(E180/D180&gt;=100,"&gt;&gt;100",E180/D180*100),"-")</f>
        <v>191.648990837725</v>
      </c>
    </row>
    <row r="181" customFormat="false" ht="12.75" hidden="false" customHeight="true" outlineLevel="0" collapsed="false">
      <c r="A181" s="105" t="n">
        <v>3233</v>
      </c>
      <c r="B181" s="110" t="s">
        <v>138</v>
      </c>
      <c r="C181" s="107" t="s">
        <v>518</v>
      </c>
      <c r="D181" s="111" t="n">
        <v>106.5</v>
      </c>
      <c r="E181" s="111" t="n">
        <v>531.25</v>
      </c>
      <c r="F181" s="109" t="n">
        <f aca="false">IF(D181&lt;&gt;0,IF(E181/D181&gt;=100,"&gt;&gt;100",E181/D181*100),"-")</f>
        <v>498.826291079812</v>
      </c>
    </row>
    <row r="182" customFormat="false" ht="12.75" hidden="false" customHeight="true" outlineLevel="0" collapsed="false">
      <c r="A182" s="105" t="n">
        <v>3234</v>
      </c>
      <c r="B182" s="110" t="s">
        <v>139</v>
      </c>
      <c r="C182" s="107" t="s">
        <v>519</v>
      </c>
      <c r="D182" s="111" t="n">
        <v>1001.43</v>
      </c>
      <c r="E182" s="111" t="n">
        <v>2130.17</v>
      </c>
      <c r="F182" s="109" t="n">
        <f aca="false">IF(D182&lt;&gt;0,IF(E182/D182&gt;=100,"&gt;&gt;100",E182/D182*100),"-")</f>
        <v>212.712820666447</v>
      </c>
    </row>
    <row r="183" customFormat="false" ht="12.75" hidden="false" customHeight="true" outlineLevel="0" collapsed="false">
      <c r="A183" s="105" t="n">
        <v>3235</v>
      </c>
      <c r="B183" s="106" t="s">
        <v>140</v>
      </c>
      <c r="C183" s="107" t="s">
        <v>520</v>
      </c>
      <c r="D183" s="111" t="n">
        <v>0</v>
      </c>
      <c r="E183" s="111"/>
      <c r="F183" s="109" t="str">
        <f aca="false">IF(D183&lt;&gt;0,IF(E183/D183&gt;=100,"&gt;&gt;100",E183/D183*100),"-")</f>
        <v>-</v>
      </c>
    </row>
    <row r="184" customFormat="false" ht="12.75" hidden="false" customHeight="true" outlineLevel="0" collapsed="false">
      <c r="A184" s="105" t="n">
        <v>3236</v>
      </c>
      <c r="B184" s="106" t="s">
        <v>521</v>
      </c>
      <c r="C184" s="107" t="s">
        <v>522</v>
      </c>
      <c r="D184" s="111" t="n">
        <v>503.97</v>
      </c>
      <c r="E184" s="111" t="n">
        <v>294.5</v>
      </c>
      <c r="F184" s="109" t="n">
        <f aca="false">IF(D184&lt;&gt;0,IF(E184/D184&gt;=100,"&gt;&gt;100",E184/D184*100),"-")</f>
        <v>58.4360180169455</v>
      </c>
    </row>
    <row r="185" customFormat="false" ht="12.75" hidden="false" customHeight="true" outlineLevel="0" collapsed="false">
      <c r="A185" s="105" t="n">
        <v>3237</v>
      </c>
      <c r="B185" s="106" t="s">
        <v>142</v>
      </c>
      <c r="C185" s="107" t="s">
        <v>523</v>
      </c>
      <c r="D185" s="111" t="n">
        <v>6100</v>
      </c>
      <c r="E185" s="111" t="n">
        <v>8625</v>
      </c>
      <c r="F185" s="109" t="n">
        <f aca="false">IF(D185&lt;&gt;0,IF(E185/D185&gt;=100,"&gt;&gt;100",E185/D185*100),"-")</f>
        <v>141.393442622951</v>
      </c>
    </row>
    <row r="186" customFormat="false" ht="12.75" hidden="false" customHeight="true" outlineLevel="0" collapsed="false">
      <c r="A186" s="105" t="n">
        <v>3238</v>
      </c>
      <c r="B186" s="106" t="s">
        <v>143</v>
      </c>
      <c r="C186" s="107" t="s">
        <v>524</v>
      </c>
      <c r="D186" s="111" t="n">
        <v>215.82</v>
      </c>
      <c r="E186" s="111" t="n">
        <v>238.7</v>
      </c>
      <c r="F186" s="109" t="n">
        <f aca="false">IF(D186&lt;&gt;0,IF(E186/D186&gt;=100,"&gt;&gt;100",E186/D186*100),"-")</f>
        <v>110.601427115189</v>
      </c>
    </row>
    <row r="187" customFormat="false" ht="12.75" hidden="false" customHeight="true" outlineLevel="0" collapsed="false">
      <c r="A187" s="105" t="n">
        <v>3239</v>
      </c>
      <c r="B187" s="106" t="s">
        <v>144</v>
      </c>
      <c r="C187" s="107" t="s">
        <v>525</v>
      </c>
      <c r="D187" s="111" t="n">
        <v>529.48</v>
      </c>
      <c r="E187" s="111" t="n">
        <v>160.21</v>
      </c>
      <c r="F187" s="109" t="n">
        <f aca="false">IF(D187&lt;&gt;0,IF(E187/D187&gt;=100,"&gt;&gt;100",E187/D187*100),"-")</f>
        <v>30.2579889703105</v>
      </c>
    </row>
    <row r="188" customFormat="false" ht="12.75" hidden="false" customHeight="true" outlineLevel="0" collapsed="false">
      <c r="A188" s="105" t="n">
        <v>324</v>
      </c>
      <c r="B188" s="106" t="s">
        <v>145</v>
      </c>
      <c r="C188" s="107" t="s">
        <v>526</v>
      </c>
      <c r="D188" s="111" t="n">
        <v>0</v>
      </c>
      <c r="E188" s="111"/>
      <c r="F188" s="109" t="str">
        <f aca="false">IF(D188&lt;&gt;0,IF(E188/D188&gt;=100,"&gt;&gt;100",E188/D188*100),"-")</f>
        <v>-</v>
      </c>
    </row>
    <row r="189" customFormat="false" ht="22.5" hidden="false" customHeight="false" outlineLevel="0" collapsed="false">
      <c r="A189" s="113" t="s">
        <v>527</v>
      </c>
      <c r="B189" s="110" t="s">
        <v>528</v>
      </c>
      <c r="C189" s="114" t="s">
        <v>527</v>
      </c>
      <c r="D189" s="108" t="n">
        <f aca="false">SUM(D190:D193)</f>
        <v>0</v>
      </c>
      <c r="E189" s="108" t="n">
        <f aca="false">SUM(E190:E193)</f>
        <v>0</v>
      </c>
      <c r="F189" s="109" t="str">
        <f aca="false">IF(D189&lt;&gt;0,IF(E189/D189&gt;=100,"&gt;&gt;100",E189/D189*100),"-")</f>
        <v>-</v>
      </c>
    </row>
    <row r="190" customFormat="false" ht="12.75" hidden="false" customHeight="true" outlineLevel="0" collapsed="false">
      <c r="A190" s="113" t="s">
        <v>529</v>
      </c>
      <c r="B190" s="110" t="s">
        <v>530</v>
      </c>
      <c r="C190" s="114" t="s">
        <v>529</v>
      </c>
      <c r="D190" s="115" t="n">
        <v>0</v>
      </c>
      <c r="E190" s="115"/>
      <c r="F190" s="116" t="str">
        <f aca="false">IF(D190&lt;&gt;0,IF(E190/D190&gt;=100,"&gt;&gt;100",E190/D190*100),"-")</f>
        <v>-</v>
      </c>
    </row>
    <row r="191" customFormat="false" ht="12.75" hidden="false" customHeight="true" outlineLevel="0" collapsed="false">
      <c r="A191" s="113" t="s">
        <v>531</v>
      </c>
      <c r="B191" s="110" t="s">
        <v>532</v>
      </c>
      <c r="C191" s="114" t="s">
        <v>531</v>
      </c>
      <c r="D191" s="115" t="n">
        <v>0</v>
      </c>
      <c r="E191" s="115"/>
      <c r="F191" s="116" t="str">
        <f aca="false">IF(D191&lt;&gt;0,IF(E191/D191&gt;=100,"&gt;&gt;100",E191/D191*100),"-")</f>
        <v>-</v>
      </c>
    </row>
    <row r="192" customFormat="false" ht="12.75" hidden="false" customHeight="true" outlineLevel="0" collapsed="false">
      <c r="A192" s="113" t="s">
        <v>533</v>
      </c>
      <c r="B192" s="110" t="s">
        <v>534</v>
      </c>
      <c r="C192" s="114" t="s">
        <v>533</v>
      </c>
      <c r="D192" s="115" t="n">
        <v>0</v>
      </c>
      <c r="E192" s="115"/>
      <c r="F192" s="116" t="str">
        <f aca="false">IF(D192&lt;&gt;0,IF(E192/D192&gt;=100,"&gt;&gt;100",E192/D192*100),"-")</f>
        <v>-</v>
      </c>
    </row>
    <row r="193" customFormat="false" ht="12.75" hidden="false" customHeight="true" outlineLevel="0" collapsed="false">
      <c r="A193" s="113" t="s">
        <v>535</v>
      </c>
      <c r="B193" s="110" t="s">
        <v>536</v>
      </c>
      <c r="C193" s="114" t="s">
        <v>535</v>
      </c>
      <c r="D193" s="115" t="n">
        <v>0</v>
      </c>
      <c r="E193" s="115"/>
      <c r="F193" s="116" t="str">
        <f aca="false">IF(D193&lt;&gt;0,IF(E193/D193&gt;=100,"&gt;&gt;100",E193/D193*100),"-")</f>
        <v>-</v>
      </c>
    </row>
    <row r="194" customFormat="false" ht="12.75" hidden="false" customHeight="true" outlineLevel="0" collapsed="false">
      <c r="A194" s="105" t="n">
        <v>329</v>
      </c>
      <c r="B194" s="106" t="s">
        <v>537</v>
      </c>
      <c r="C194" s="107" t="s">
        <v>538</v>
      </c>
      <c r="D194" s="108" t="n">
        <f aca="false">SUM(D195:D201)</f>
        <v>3506.72</v>
      </c>
      <c r="E194" s="108" t="n">
        <f aca="false">SUM(E195:E201)</f>
        <v>277.46</v>
      </c>
      <c r="F194" s="109" t="n">
        <f aca="false">IF(D194&lt;&gt;0,IF(E194/D194&gt;=100,"&gt;&gt;100",E194/D194*100),"-")</f>
        <v>7.91223707624219</v>
      </c>
    </row>
    <row r="195" customFormat="false" ht="12.75" hidden="false" customHeight="true" outlineLevel="0" collapsed="false">
      <c r="A195" s="105" t="n">
        <v>3291</v>
      </c>
      <c r="B195" s="112" t="s">
        <v>539</v>
      </c>
      <c r="C195" s="107" t="s">
        <v>540</v>
      </c>
      <c r="D195" s="111" t="n">
        <v>0</v>
      </c>
      <c r="E195" s="111"/>
      <c r="F195" s="109" t="str">
        <f aca="false">IF(D195&lt;&gt;0,IF(E195/D195&gt;=100,"&gt;&gt;100",E195/D195*100),"-")</f>
        <v>-</v>
      </c>
    </row>
    <row r="196" customFormat="false" ht="12.75" hidden="false" customHeight="true" outlineLevel="0" collapsed="false">
      <c r="A196" s="105" t="n">
        <v>3292</v>
      </c>
      <c r="B196" s="106" t="s">
        <v>148</v>
      </c>
      <c r="C196" s="107" t="s">
        <v>541</v>
      </c>
      <c r="D196" s="111" t="n">
        <v>1223.36</v>
      </c>
      <c r="E196" s="111" t="n">
        <v>182.46</v>
      </c>
      <c r="F196" s="109" t="n">
        <f aca="false">IF(D196&lt;&gt;0,IF(E196/D196&gt;=100,"&gt;&gt;100",E196/D196*100),"-")</f>
        <v>14.91466126079</v>
      </c>
    </row>
    <row r="197" customFormat="false" ht="12.75" hidden="false" customHeight="true" outlineLevel="0" collapsed="false">
      <c r="A197" s="105" t="n">
        <v>3293</v>
      </c>
      <c r="B197" s="106" t="s">
        <v>149</v>
      </c>
      <c r="C197" s="107" t="s">
        <v>542</v>
      </c>
      <c r="D197" s="111" t="n">
        <v>0</v>
      </c>
      <c r="E197" s="111"/>
      <c r="F197" s="109" t="str">
        <f aca="false">IF(D197&lt;&gt;0,IF(E197/D197&gt;=100,"&gt;&gt;100",E197/D197*100),"-")</f>
        <v>-</v>
      </c>
    </row>
    <row r="198" customFormat="false" ht="12.75" hidden="false" customHeight="true" outlineLevel="0" collapsed="false">
      <c r="A198" s="105" t="n">
        <v>3294</v>
      </c>
      <c r="B198" s="106" t="s">
        <v>150</v>
      </c>
      <c r="C198" s="107" t="s">
        <v>543</v>
      </c>
      <c r="D198" s="111" t="n">
        <v>0</v>
      </c>
      <c r="E198" s="111"/>
      <c r="F198" s="109" t="str">
        <f aca="false">IF(D198&lt;&gt;0,IF(E198/D198&gt;=100,"&gt;&gt;100",E198/D198*100),"-")</f>
        <v>-</v>
      </c>
    </row>
    <row r="199" customFormat="false" ht="12.75" hidden="false" customHeight="true" outlineLevel="0" collapsed="false">
      <c r="A199" s="105" t="n">
        <v>3295</v>
      </c>
      <c r="B199" s="106" t="s">
        <v>151</v>
      </c>
      <c r="C199" s="107" t="s">
        <v>544</v>
      </c>
      <c r="D199" s="111" t="n">
        <v>0</v>
      </c>
      <c r="E199" s="111"/>
      <c r="F199" s="109" t="str">
        <f aca="false">IF(D199&lt;&gt;0,IF(E199/D199&gt;=100,"&gt;&gt;100",E199/D199*100),"-")</f>
        <v>-</v>
      </c>
    </row>
    <row r="200" customFormat="false" ht="12.75" hidden="false" customHeight="true" outlineLevel="0" collapsed="false">
      <c r="A200" s="105" t="s">
        <v>545</v>
      </c>
      <c r="B200" s="106" t="s">
        <v>152</v>
      </c>
      <c r="C200" s="107" t="s">
        <v>545</v>
      </c>
      <c r="D200" s="111" t="n">
        <v>0</v>
      </c>
      <c r="E200" s="111"/>
      <c r="F200" s="109" t="str">
        <f aca="false">IF(D200&lt;&gt;0,IF(E200/D200&gt;=100,"&gt;&gt;100",E200/D200*100),"-")</f>
        <v>-</v>
      </c>
    </row>
    <row r="201" customFormat="false" ht="12.75" hidden="false" customHeight="true" outlineLevel="0" collapsed="false">
      <c r="A201" s="105" t="n">
        <v>3299</v>
      </c>
      <c r="B201" s="106" t="s">
        <v>546</v>
      </c>
      <c r="C201" s="107" t="s">
        <v>547</v>
      </c>
      <c r="D201" s="111" t="n">
        <v>2283.36</v>
      </c>
      <c r="E201" s="111" t="n">
        <v>95</v>
      </c>
      <c r="F201" s="109" t="n">
        <f aca="false">IF(D201&lt;&gt;0,IF(E201/D201&gt;=100,"&gt;&gt;100",E201/D201*100),"-")</f>
        <v>4.16053535141195</v>
      </c>
    </row>
    <row r="202" customFormat="false" ht="12.75" hidden="false" customHeight="true" outlineLevel="0" collapsed="false">
      <c r="A202" s="105" t="n">
        <v>34</v>
      </c>
      <c r="B202" s="112" t="s">
        <v>548</v>
      </c>
      <c r="C202" s="107" t="s">
        <v>549</v>
      </c>
      <c r="D202" s="108" t="n">
        <f aca="false">D203+D208+D216</f>
        <v>266.77</v>
      </c>
      <c r="E202" s="108" t="n">
        <f aca="false">E203+E208+E216</f>
        <v>0</v>
      </c>
      <c r="F202" s="109" t="n">
        <f aca="false">IF(D202&lt;&gt;0,IF(E202/D202&gt;=100,"&gt;&gt;100",E202/D202*100),"-")</f>
        <v>0</v>
      </c>
    </row>
    <row r="203" customFormat="false" ht="12.75" hidden="false" customHeight="true" outlineLevel="0" collapsed="false">
      <c r="A203" s="105" t="n">
        <v>341</v>
      </c>
      <c r="B203" s="106" t="s">
        <v>550</v>
      </c>
      <c r="C203" s="107" t="s">
        <v>551</v>
      </c>
      <c r="D203" s="108" t="n">
        <f aca="false">SUM(D204:D207)</f>
        <v>0</v>
      </c>
      <c r="E203" s="108" t="n">
        <f aca="false">SUM(E204:E207)</f>
        <v>0</v>
      </c>
      <c r="F203" s="109" t="str">
        <f aca="false">IF(D203&lt;&gt;0,IF(E203/D203&gt;=100,"&gt;&gt;100",E203/D203*100),"-")</f>
        <v>-</v>
      </c>
    </row>
    <row r="204" customFormat="false" ht="12.75" hidden="false" customHeight="true" outlineLevel="0" collapsed="false">
      <c r="A204" s="105" t="n">
        <v>3411</v>
      </c>
      <c r="B204" s="106" t="s">
        <v>552</v>
      </c>
      <c r="C204" s="107" t="s">
        <v>553</v>
      </c>
      <c r="D204" s="111" t="n">
        <v>0</v>
      </c>
      <c r="E204" s="111"/>
      <c r="F204" s="109" t="str">
        <f aca="false">IF(D204&lt;&gt;0,IF(E204/D204&gt;=100,"&gt;&gt;100",E204/D204*100),"-")</f>
        <v>-</v>
      </c>
    </row>
    <row r="205" customFormat="false" ht="12.75" hidden="false" customHeight="true" outlineLevel="0" collapsed="false">
      <c r="A205" s="105" t="n">
        <v>3412</v>
      </c>
      <c r="B205" s="106" t="s">
        <v>554</v>
      </c>
      <c r="C205" s="107" t="s">
        <v>555</v>
      </c>
      <c r="D205" s="111" t="n">
        <v>0</v>
      </c>
      <c r="E205" s="111"/>
      <c r="F205" s="109" t="str">
        <f aca="false">IF(D205&lt;&gt;0,IF(E205/D205&gt;=100,"&gt;&gt;100",E205/D205*100),"-")</f>
        <v>-</v>
      </c>
    </row>
    <row r="206" customFormat="false" ht="12.75" hidden="false" customHeight="true" outlineLevel="0" collapsed="false">
      <c r="A206" s="105" t="n">
        <v>3413</v>
      </c>
      <c r="B206" s="106" t="s">
        <v>556</v>
      </c>
      <c r="C206" s="107" t="s">
        <v>557</v>
      </c>
      <c r="D206" s="111" t="n">
        <v>0</v>
      </c>
      <c r="E206" s="111"/>
      <c r="F206" s="109" t="str">
        <f aca="false">IF(D206&lt;&gt;0,IF(E206/D206&gt;=100,"&gt;&gt;100",E206/D206*100),"-")</f>
        <v>-</v>
      </c>
    </row>
    <row r="207" customFormat="false" ht="12.75" hidden="false" customHeight="true" outlineLevel="0" collapsed="false">
      <c r="A207" s="105" t="n">
        <v>3419</v>
      </c>
      <c r="B207" s="106" t="s">
        <v>558</v>
      </c>
      <c r="C207" s="107" t="s">
        <v>559</v>
      </c>
      <c r="D207" s="111" t="n">
        <v>0</v>
      </c>
      <c r="E207" s="111"/>
      <c r="F207" s="109" t="str">
        <f aca="false">IF(D207&lt;&gt;0,IF(E207/D207&gt;=100,"&gt;&gt;100",E207/D207*100),"-")</f>
        <v>-</v>
      </c>
    </row>
    <row r="208" customFormat="false" ht="12.75" hidden="false" customHeight="true" outlineLevel="0" collapsed="false">
      <c r="A208" s="105" t="n">
        <v>342</v>
      </c>
      <c r="B208" s="106" t="s">
        <v>560</v>
      </c>
      <c r="C208" s="107" t="s">
        <v>561</v>
      </c>
      <c r="D208" s="108" t="n">
        <f aca="false">SUM(D209:D215)</f>
        <v>0</v>
      </c>
      <c r="E208" s="108" t="n">
        <f aca="false">SUM(E209:E215)</f>
        <v>0</v>
      </c>
      <c r="F208" s="109" t="str">
        <f aca="false">IF(D208&lt;&gt;0,IF(E208/D208&gt;=100,"&gt;&gt;100",E208/D208*100),"-")</f>
        <v>-</v>
      </c>
    </row>
    <row r="209" customFormat="false" ht="22.5" hidden="false" customHeight="false" outlineLevel="0" collapsed="false">
      <c r="A209" s="105" t="n">
        <v>3421</v>
      </c>
      <c r="B209" s="106" t="s">
        <v>562</v>
      </c>
      <c r="C209" s="107" t="s">
        <v>563</v>
      </c>
      <c r="D209" s="111" t="n">
        <v>0</v>
      </c>
      <c r="E209" s="111"/>
      <c r="F209" s="109" t="str">
        <f aca="false">IF(D209&lt;&gt;0,IF(E209/D209&gt;=100,"&gt;&gt;100",E209/D209*100),"-")</f>
        <v>-</v>
      </c>
    </row>
    <row r="210" customFormat="false" ht="22.5" hidden="false" customHeight="false" outlineLevel="0" collapsed="false">
      <c r="A210" s="105" t="n">
        <v>3422</v>
      </c>
      <c r="B210" s="112" t="s">
        <v>564</v>
      </c>
      <c r="C210" s="107" t="s">
        <v>565</v>
      </c>
      <c r="D210" s="111" t="n">
        <v>0</v>
      </c>
      <c r="E210" s="111"/>
      <c r="F210" s="109" t="str">
        <f aca="false">IF(D210&lt;&gt;0,IF(E210/D210&gt;=100,"&gt;&gt;100",E210/D210*100),"-")</f>
        <v>-</v>
      </c>
    </row>
    <row r="211" customFormat="false" ht="22.5" hidden="false" customHeight="false" outlineLevel="0" collapsed="false">
      <c r="A211" s="105" t="n">
        <v>3423</v>
      </c>
      <c r="B211" s="112" t="s">
        <v>566</v>
      </c>
      <c r="C211" s="107" t="s">
        <v>567</v>
      </c>
      <c r="D211" s="111" t="n">
        <v>0</v>
      </c>
      <c r="E211" s="111"/>
      <c r="F211" s="109" t="str">
        <f aca="false">IF(D211&lt;&gt;0,IF(E211/D211&gt;=100,"&gt;&gt;100",E211/D211*100),"-")</f>
        <v>-</v>
      </c>
    </row>
    <row r="212" customFormat="false" ht="12.75" hidden="false" customHeight="true" outlineLevel="0" collapsed="false">
      <c r="A212" s="105" t="n">
        <v>3425</v>
      </c>
      <c r="B212" s="106" t="s">
        <v>568</v>
      </c>
      <c r="C212" s="107" t="s">
        <v>569</v>
      </c>
      <c r="D212" s="111" t="n">
        <v>0</v>
      </c>
      <c r="E212" s="111"/>
      <c r="F212" s="109" t="str">
        <f aca="false">IF(D212&lt;&gt;0,IF(E212/D212&gt;=100,"&gt;&gt;100",E212/D212*100),"-")</f>
        <v>-</v>
      </c>
    </row>
    <row r="213" customFormat="false" ht="12.75" hidden="false" customHeight="true" outlineLevel="0" collapsed="false">
      <c r="A213" s="105" t="n">
        <v>3426</v>
      </c>
      <c r="B213" s="106" t="s">
        <v>570</v>
      </c>
      <c r="C213" s="107" t="s">
        <v>571</v>
      </c>
      <c r="D213" s="111" t="n">
        <v>0</v>
      </c>
      <c r="E213" s="111"/>
      <c r="F213" s="109" t="str">
        <f aca="false">IF(D213&lt;&gt;0,IF(E213/D213&gt;=100,"&gt;&gt;100",E213/D213*100),"-")</f>
        <v>-</v>
      </c>
    </row>
    <row r="214" customFormat="false" ht="22.5" hidden="false" customHeight="false" outlineLevel="0" collapsed="false">
      <c r="A214" s="105" t="n">
        <v>3427</v>
      </c>
      <c r="B214" s="106" t="s">
        <v>572</v>
      </c>
      <c r="C214" s="107" t="s">
        <v>573</v>
      </c>
      <c r="D214" s="111" t="n">
        <v>0</v>
      </c>
      <c r="E214" s="111"/>
      <c r="F214" s="109" t="str">
        <f aca="false">IF(D214&lt;&gt;0,IF(E214/D214&gt;=100,"&gt;&gt;100",E214/D214*100),"-")</f>
        <v>-</v>
      </c>
    </row>
    <row r="215" customFormat="false" ht="12.75" hidden="false" customHeight="true" outlineLevel="0" collapsed="false">
      <c r="A215" s="105" t="n">
        <v>3428</v>
      </c>
      <c r="B215" s="106" t="s">
        <v>574</v>
      </c>
      <c r="C215" s="107" t="s">
        <v>575</v>
      </c>
      <c r="D215" s="111" t="n">
        <v>0</v>
      </c>
      <c r="E215" s="111"/>
      <c r="F215" s="109" t="str">
        <f aca="false">IF(D215&lt;&gt;0,IF(E215/D215&gt;=100,"&gt;&gt;100",E215/D215*100),"-")</f>
        <v>-</v>
      </c>
    </row>
    <row r="216" customFormat="false" ht="12.75" hidden="false" customHeight="true" outlineLevel="0" collapsed="false">
      <c r="A216" s="105" t="n">
        <v>343</v>
      </c>
      <c r="B216" s="110" t="s">
        <v>576</v>
      </c>
      <c r="C216" s="107" t="s">
        <v>577</v>
      </c>
      <c r="D216" s="108" t="n">
        <f aca="false">SUM(D217:D220)</f>
        <v>266.77</v>
      </c>
      <c r="E216" s="108" t="n">
        <f aca="false">SUM(E217:E220)</f>
        <v>0</v>
      </c>
      <c r="F216" s="109" t="n">
        <f aca="false">IF(D216&lt;&gt;0,IF(E216/D216&gt;=100,"&gt;&gt;100",E216/D216*100),"-")</f>
        <v>0</v>
      </c>
    </row>
    <row r="217" customFormat="false" ht="12.75" hidden="false" customHeight="true" outlineLevel="0" collapsed="false">
      <c r="A217" s="105" t="n">
        <v>3431</v>
      </c>
      <c r="B217" s="117" t="s">
        <v>155</v>
      </c>
      <c r="C217" s="107" t="s">
        <v>578</v>
      </c>
      <c r="D217" s="111" t="n">
        <v>266.77</v>
      </c>
      <c r="E217" s="111"/>
      <c r="F217" s="109" t="n">
        <f aca="false">IF(D217&lt;&gt;0,IF(E217/D217&gt;=100,"&gt;&gt;100",E217/D217*100),"-")</f>
        <v>0</v>
      </c>
    </row>
    <row r="218" customFormat="false" ht="12.75" hidden="false" customHeight="true" outlineLevel="0" collapsed="false">
      <c r="A218" s="105" t="n">
        <v>3432</v>
      </c>
      <c r="B218" s="110" t="s">
        <v>579</v>
      </c>
      <c r="C218" s="107" t="s">
        <v>580</v>
      </c>
      <c r="D218" s="111" t="n">
        <v>0</v>
      </c>
      <c r="E218" s="111"/>
      <c r="F218" s="109" t="str">
        <f aca="false">IF(D218&lt;&gt;0,IF(E218/D218&gt;=100,"&gt;&gt;100",E218/D218*100),"-")</f>
        <v>-</v>
      </c>
    </row>
    <row r="219" customFormat="false" ht="12.75" hidden="false" customHeight="true" outlineLevel="0" collapsed="false">
      <c r="A219" s="105" t="n">
        <v>3433</v>
      </c>
      <c r="B219" s="110" t="s">
        <v>581</v>
      </c>
      <c r="C219" s="107" t="s">
        <v>582</v>
      </c>
      <c r="D219" s="111" t="n">
        <v>0</v>
      </c>
      <c r="E219" s="111"/>
      <c r="F219" s="109" t="str">
        <f aca="false">IF(D219&lt;&gt;0,IF(E219/D219&gt;=100,"&gt;&gt;100",E219/D219*100),"-")</f>
        <v>-</v>
      </c>
    </row>
    <row r="220" customFormat="false" ht="12.75" hidden="false" customHeight="true" outlineLevel="0" collapsed="false">
      <c r="A220" s="105" t="n">
        <v>3434</v>
      </c>
      <c r="B220" s="110" t="s">
        <v>157</v>
      </c>
      <c r="C220" s="107" t="s">
        <v>583</v>
      </c>
      <c r="D220" s="111" t="n">
        <v>0</v>
      </c>
      <c r="E220" s="111"/>
      <c r="F220" s="109" t="str">
        <f aca="false">IF(D220&lt;&gt;0,IF(E220/D220&gt;=100,"&gt;&gt;100",E220/D220*100),"-")</f>
        <v>-</v>
      </c>
    </row>
    <row r="221" customFormat="false" ht="12.75" hidden="false" customHeight="true" outlineLevel="0" collapsed="false">
      <c r="A221" s="105" t="n">
        <v>35</v>
      </c>
      <c r="B221" s="110" t="s">
        <v>584</v>
      </c>
      <c r="C221" s="107" t="s">
        <v>585</v>
      </c>
      <c r="D221" s="108" t="n">
        <f aca="false">D222+D225+D229</f>
        <v>0</v>
      </c>
      <c r="E221" s="108" t="n">
        <f aca="false">E222+E225+E229</f>
        <v>0</v>
      </c>
      <c r="F221" s="109" t="str">
        <f aca="false">IF(D221&lt;&gt;0,IF(E221/D221&gt;=100,"&gt;&gt;100",E221/D221*100),"-")</f>
        <v>-</v>
      </c>
    </row>
    <row r="222" customFormat="false" ht="22.5" hidden="false" customHeight="false" outlineLevel="0" collapsed="false">
      <c r="A222" s="105" t="n">
        <v>351</v>
      </c>
      <c r="B222" s="110" t="s">
        <v>586</v>
      </c>
      <c r="C222" s="107" t="s">
        <v>587</v>
      </c>
      <c r="D222" s="108" t="n">
        <f aca="false">SUM(D223:D224)</f>
        <v>0</v>
      </c>
      <c r="E222" s="108" t="n">
        <f aca="false">SUM(E223:E224)</f>
        <v>0</v>
      </c>
      <c r="F222" s="109" t="str">
        <f aca="false">IF(D222&lt;&gt;0,IF(E222/D222&gt;=100,"&gt;&gt;100",E222/D222*100),"-")</f>
        <v>-</v>
      </c>
    </row>
    <row r="223" customFormat="false" ht="12.75" hidden="false" customHeight="true" outlineLevel="0" collapsed="false">
      <c r="A223" s="105" t="n">
        <v>3511</v>
      </c>
      <c r="B223" s="110" t="s">
        <v>588</v>
      </c>
      <c r="C223" s="107" t="s">
        <v>589</v>
      </c>
      <c r="D223" s="111" t="n">
        <v>0</v>
      </c>
      <c r="E223" s="111"/>
      <c r="F223" s="109" t="str">
        <f aca="false">IF(D223&lt;&gt;0,IF(E223/D223&gt;=100,"&gt;&gt;100",E223/D223*100),"-")</f>
        <v>-</v>
      </c>
    </row>
    <row r="224" customFormat="false" ht="12.75" hidden="false" customHeight="true" outlineLevel="0" collapsed="false">
      <c r="A224" s="105" t="n">
        <v>3512</v>
      </c>
      <c r="B224" s="110" t="s">
        <v>590</v>
      </c>
      <c r="C224" s="107" t="s">
        <v>591</v>
      </c>
      <c r="D224" s="111" t="n">
        <v>0</v>
      </c>
      <c r="E224" s="111"/>
      <c r="F224" s="109" t="str">
        <f aca="false">IF(D224&lt;&gt;0,IF(E224/D224&gt;=100,"&gt;&gt;100",E224/D224*100),"-")</f>
        <v>-</v>
      </c>
    </row>
    <row r="225" customFormat="false" ht="33.75" hidden="false" customHeight="false" outlineLevel="0" collapsed="false">
      <c r="A225" s="105" t="n">
        <v>352</v>
      </c>
      <c r="B225" s="110" t="s">
        <v>592</v>
      </c>
      <c r="C225" s="107" t="s">
        <v>593</v>
      </c>
      <c r="D225" s="108" t="n">
        <f aca="false">SUM(D226:D228)</f>
        <v>0</v>
      </c>
      <c r="E225" s="108" t="n">
        <f aca="false">SUM(E226:E228)</f>
        <v>0</v>
      </c>
      <c r="F225" s="109" t="str">
        <f aca="false">IF(D225&lt;&gt;0,IF(E225/D225&gt;=100,"&gt;&gt;100",E225/D225*100),"-")</f>
        <v>-</v>
      </c>
    </row>
    <row r="226" customFormat="false" ht="12.75" hidden="false" customHeight="true" outlineLevel="0" collapsed="false">
      <c r="A226" s="105" t="n">
        <v>3521</v>
      </c>
      <c r="B226" s="110" t="s">
        <v>594</v>
      </c>
      <c r="C226" s="107" t="s">
        <v>595</v>
      </c>
      <c r="D226" s="111" t="n">
        <v>0</v>
      </c>
      <c r="E226" s="111"/>
      <c r="F226" s="109" t="str">
        <f aca="false">IF(D226&lt;&gt;0,IF(E226/D226&gt;=100,"&gt;&gt;100",E226/D226*100),"-")</f>
        <v>-</v>
      </c>
    </row>
    <row r="227" customFormat="false" ht="12.75" hidden="false" customHeight="true" outlineLevel="0" collapsed="false">
      <c r="A227" s="105" t="n">
        <v>3522</v>
      </c>
      <c r="B227" s="110" t="s">
        <v>596</v>
      </c>
      <c r="C227" s="107" t="s">
        <v>597</v>
      </c>
      <c r="D227" s="111" t="n">
        <v>0</v>
      </c>
      <c r="E227" s="111"/>
      <c r="F227" s="109" t="str">
        <f aca="false">IF(D227&lt;&gt;0,IF(E227/D227&gt;=100,"&gt;&gt;100",E227/D227*100),"-")</f>
        <v>-</v>
      </c>
    </row>
    <row r="228" customFormat="false" ht="12.75" hidden="false" customHeight="true" outlineLevel="0" collapsed="false">
      <c r="A228" s="105" t="n">
        <v>3523</v>
      </c>
      <c r="B228" s="106" t="s">
        <v>598</v>
      </c>
      <c r="C228" s="107" t="s">
        <v>599</v>
      </c>
      <c r="D228" s="111" t="n">
        <v>0</v>
      </c>
      <c r="E228" s="111"/>
      <c r="F228" s="109" t="str">
        <f aca="false">IF(D228&lt;&gt;0,IF(E228/D228&gt;=100,"&gt;&gt;100",E228/D228*100),"-")</f>
        <v>-</v>
      </c>
    </row>
    <row r="229" customFormat="false" ht="22.5" hidden="false" customHeight="false" outlineLevel="0" collapsed="false">
      <c r="A229" s="105" t="s">
        <v>600</v>
      </c>
      <c r="B229" s="106" t="s">
        <v>601</v>
      </c>
      <c r="C229" s="107" t="s">
        <v>600</v>
      </c>
      <c r="D229" s="111" t="n">
        <v>0</v>
      </c>
      <c r="E229" s="111"/>
      <c r="F229" s="109" t="str">
        <f aca="false">IF(D229&lt;&gt;0,IF(E229/D229&gt;=100,"&gt;&gt;100",E229/D229*100),"-")</f>
        <v>-</v>
      </c>
    </row>
    <row r="230" customFormat="false" ht="22.5" hidden="false" customHeight="false" outlineLevel="0" collapsed="false">
      <c r="A230" s="105" t="n">
        <v>36</v>
      </c>
      <c r="B230" s="110" t="s">
        <v>602</v>
      </c>
      <c r="C230" s="107" t="s">
        <v>603</v>
      </c>
      <c r="D230" s="108" t="n">
        <f aca="false">D231+D234+D237+D242+D246+D250+D254+D257</f>
        <v>0</v>
      </c>
      <c r="E230" s="108" t="n">
        <f aca="false">E231+E234+E237+E242+E246+E250+E254+E257</f>
        <v>0</v>
      </c>
      <c r="F230" s="109" t="str">
        <f aca="false">IF(D230&lt;&gt;0,IF(E230/D230&gt;=100,"&gt;&gt;100",E230/D230*100),"-")</f>
        <v>-</v>
      </c>
    </row>
    <row r="231" customFormat="false" ht="12.75" hidden="false" customHeight="true" outlineLevel="0" collapsed="false">
      <c r="A231" s="105" t="n">
        <v>361</v>
      </c>
      <c r="B231" s="106" t="s">
        <v>604</v>
      </c>
      <c r="C231" s="107" t="s">
        <v>605</v>
      </c>
      <c r="D231" s="108" t="n">
        <f aca="false">SUM(D232:D233)</f>
        <v>0</v>
      </c>
      <c r="E231" s="108" t="n">
        <f aca="false">SUM(E232:E233)</f>
        <v>0</v>
      </c>
      <c r="F231" s="109" t="str">
        <f aca="false">IF(D231&lt;&gt;0,IF(E231/D231&gt;=100,"&gt;&gt;100",E231/D231*100),"-")</f>
        <v>-</v>
      </c>
    </row>
    <row r="232" customFormat="false" ht="12.75" hidden="false" customHeight="true" outlineLevel="0" collapsed="false">
      <c r="A232" s="105" t="n">
        <v>3611</v>
      </c>
      <c r="B232" s="106" t="s">
        <v>606</v>
      </c>
      <c r="C232" s="107" t="s">
        <v>607</v>
      </c>
      <c r="D232" s="111" t="n">
        <v>0</v>
      </c>
      <c r="E232" s="111"/>
      <c r="F232" s="109" t="str">
        <f aca="false">IF(D232&lt;&gt;0,IF(E232/D232&gt;=100,"&gt;&gt;100",E232/D232*100),"-")</f>
        <v>-</v>
      </c>
    </row>
    <row r="233" customFormat="false" ht="12.75" hidden="false" customHeight="true" outlineLevel="0" collapsed="false">
      <c r="A233" s="105" t="n">
        <v>3612</v>
      </c>
      <c r="B233" s="106" t="s">
        <v>608</v>
      </c>
      <c r="C233" s="107" t="s">
        <v>609</v>
      </c>
      <c r="D233" s="111" t="n">
        <v>0</v>
      </c>
      <c r="E233" s="111"/>
      <c r="F233" s="109" t="str">
        <f aca="false">IF(D233&lt;&gt;0,IF(E233/D233&gt;=100,"&gt;&gt;100",E233/D233*100),"-")</f>
        <v>-</v>
      </c>
    </row>
    <row r="234" customFormat="false" ht="22.5" hidden="false" customHeight="false" outlineLevel="0" collapsed="false">
      <c r="A234" s="105" t="n">
        <v>362</v>
      </c>
      <c r="B234" s="106" t="s">
        <v>610</v>
      </c>
      <c r="C234" s="107" t="s">
        <v>611</v>
      </c>
      <c r="D234" s="108" t="n">
        <f aca="false">SUM(D235:D236)</f>
        <v>0</v>
      </c>
      <c r="E234" s="108" t="n">
        <f aca="false">SUM(E235:E236)</f>
        <v>0</v>
      </c>
      <c r="F234" s="109" t="str">
        <f aca="false">IF(D234&lt;&gt;0,IF(E234/D234&gt;=100,"&gt;&gt;100",E234/D234*100),"-")</f>
        <v>-</v>
      </c>
    </row>
    <row r="235" customFormat="false" ht="12.75" hidden="false" customHeight="true" outlineLevel="0" collapsed="false">
      <c r="A235" s="105" t="n">
        <v>3621</v>
      </c>
      <c r="B235" s="110" t="s">
        <v>612</v>
      </c>
      <c r="C235" s="107" t="s">
        <v>613</v>
      </c>
      <c r="D235" s="111" t="n">
        <v>0</v>
      </c>
      <c r="E235" s="111"/>
      <c r="F235" s="109" t="str">
        <f aca="false">IF(D235&lt;&gt;0,IF(E235/D235&gt;=100,"&gt;&gt;100",E235/D235*100),"-")</f>
        <v>-</v>
      </c>
    </row>
    <row r="236" customFormat="false" ht="12" hidden="false" customHeight="false" outlineLevel="0" collapsed="false">
      <c r="A236" s="105" t="n">
        <v>3622</v>
      </c>
      <c r="B236" s="110" t="s">
        <v>614</v>
      </c>
      <c r="C236" s="107" t="s">
        <v>615</v>
      </c>
      <c r="D236" s="111" t="n">
        <v>0</v>
      </c>
      <c r="E236" s="111"/>
      <c r="F236" s="109" t="str">
        <f aca="false">IF(D236&lt;&gt;0,IF(E236/D236&gt;=100,"&gt;&gt;100",E236/D236*100),"-")</f>
        <v>-</v>
      </c>
    </row>
    <row r="237" customFormat="false" ht="12" hidden="false" customHeight="false" outlineLevel="0" collapsed="false">
      <c r="A237" s="105" t="n">
        <v>363</v>
      </c>
      <c r="B237" s="110" t="s">
        <v>616</v>
      </c>
      <c r="C237" s="107" t="s">
        <v>617</v>
      </c>
      <c r="D237" s="108" t="n">
        <f aca="false">SUM(D238:D241)</f>
        <v>0</v>
      </c>
      <c r="E237" s="108" t="n">
        <f aca="false">SUM(E238:E241)</f>
        <v>0</v>
      </c>
      <c r="F237" s="109" t="str">
        <f aca="false">IF(D237&lt;&gt;0,IF(E237/D237&gt;=100,"&gt;&gt;100",E237/D237*100),"-")</f>
        <v>-</v>
      </c>
    </row>
    <row r="238" customFormat="false" ht="12" hidden="false" customHeight="false" outlineLevel="0" collapsed="false">
      <c r="A238" s="105" t="n">
        <v>3631</v>
      </c>
      <c r="B238" s="110" t="s">
        <v>618</v>
      </c>
      <c r="C238" s="107" t="s">
        <v>619</v>
      </c>
      <c r="D238" s="111" t="n">
        <v>0</v>
      </c>
      <c r="E238" s="111"/>
      <c r="F238" s="109" t="str">
        <f aca="false">IF(D238&lt;&gt;0,IF(E238/D238&gt;=100,"&gt;&gt;100",E238/D238*100),"-")</f>
        <v>-</v>
      </c>
    </row>
    <row r="239" customFormat="false" ht="12" hidden="false" customHeight="false" outlineLevel="0" collapsed="false">
      <c r="A239" s="105" t="n">
        <v>3632</v>
      </c>
      <c r="B239" s="110" t="s">
        <v>620</v>
      </c>
      <c r="C239" s="107" t="s">
        <v>621</v>
      </c>
      <c r="D239" s="111" t="n">
        <v>0</v>
      </c>
      <c r="E239" s="111"/>
      <c r="F239" s="109" t="str">
        <f aca="false">IF(D239&lt;&gt;0,IF(E239/D239&gt;=100,"&gt;&gt;100",E239/D239*100),"-")</f>
        <v>-</v>
      </c>
    </row>
    <row r="240" customFormat="false" ht="22.5" hidden="false" customHeight="false" outlineLevel="0" collapsed="false">
      <c r="A240" s="105" t="s">
        <v>622</v>
      </c>
      <c r="B240" s="110" t="s">
        <v>623</v>
      </c>
      <c r="C240" s="107" t="s">
        <v>622</v>
      </c>
      <c r="D240" s="111" t="n">
        <v>0</v>
      </c>
      <c r="E240" s="111"/>
      <c r="F240" s="109" t="str">
        <f aca="false">IF(D240&lt;&gt;0,IF(E240/D240&gt;=100,"&gt;&gt;100",E240/D240*100),"-")</f>
        <v>-</v>
      </c>
    </row>
    <row r="241" customFormat="false" ht="22.5" hidden="false" customHeight="false" outlineLevel="0" collapsed="false">
      <c r="A241" s="105" t="s">
        <v>624</v>
      </c>
      <c r="B241" s="110" t="s">
        <v>625</v>
      </c>
      <c r="C241" s="107" t="s">
        <v>624</v>
      </c>
      <c r="D241" s="111" t="n">
        <v>0</v>
      </c>
      <c r="E241" s="111"/>
      <c r="F241" s="109" t="str">
        <f aca="false">IF(D241&lt;&gt;0,IF(E241/D241&gt;=100,"&gt;&gt;100",E241/D241*100),"-")</f>
        <v>-</v>
      </c>
    </row>
    <row r="242" customFormat="false" ht="22.5" hidden="false" customHeight="false" outlineLevel="0" collapsed="false">
      <c r="A242" s="113" t="s">
        <v>626</v>
      </c>
      <c r="B242" s="110" t="s">
        <v>627</v>
      </c>
      <c r="C242" s="114" t="s">
        <v>626</v>
      </c>
      <c r="D242" s="108" t="n">
        <f aca="false">SUM(D243:D245)</f>
        <v>0</v>
      </c>
      <c r="E242" s="108" t="n">
        <f aca="false">SUM(E243:E245)</f>
        <v>0</v>
      </c>
      <c r="F242" s="120" t="str">
        <f aca="false">IF(D242&lt;&gt;0,IF(E242/D242&gt;=100,"&gt;&gt;100",E242/D242*100),"-")</f>
        <v>-</v>
      </c>
    </row>
    <row r="243" customFormat="false" ht="12" hidden="false" customHeight="false" outlineLevel="0" collapsed="false">
      <c r="A243" s="113" t="s">
        <v>628</v>
      </c>
      <c r="B243" s="110" t="s">
        <v>302</v>
      </c>
      <c r="C243" s="114" t="s">
        <v>628</v>
      </c>
      <c r="D243" s="115" t="n">
        <v>0</v>
      </c>
      <c r="E243" s="115"/>
      <c r="F243" s="116" t="str">
        <f aca="false">IF(D243&lt;&gt;0,IF(E243/D243&gt;=100,"&gt;&gt;100",E243/D243*100),"-")</f>
        <v>-</v>
      </c>
    </row>
    <row r="244" customFormat="false" ht="12" hidden="false" customHeight="false" outlineLevel="0" collapsed="false">
      <c r="A244" s="113" t="s">
        <v>629</v>
      </c>
      <c r="B244" s="110" t="s">
        <v>304</v>
      </c>
      <c r="C244" s="114" t="s">
        <v>629</v>
      </c>
      <c r="D244" s="115" t="n">
        <v>0</v>
      </c>
      <c r="E244" s="115"/>
      <c r="F244" s="116" t="str">
        <f aca="false">IF(D244&lt;&gt;0,IF(E244/D244&gt;=100,"&gt;&gt;100",E244/D244*100),"-")</f>
        <v>-</v>
      </c>
    </row>
    <row r="245" customFormat="false" ht="12" hidden="false" customHeight="false" outlineLevel="0" collapsed="false">
      <c r="A245" s="113" t="s">
        <v>630</v>
      </c>
      <c r="B245" s="110" t="s">
        <v>307</v>
      </c>
      <c r="C245" s="114" t="s">
        <v>630</v>
      </c>
      <c r="D245" s="115" t="n">
        <v>0</v>
      </c>
      <c r="E245" s="115"/>
      <c r="F245" s="116" t="str">
        <f aca="false">IF(D245&lt;&gt;0,IF(E245/D245&gt;=100,"&gt;&gt;100",E245/D245*100),"-")</f>
        <v>-</v>
      </c>
    </row>
    <row r="246" customFormat="false" ht="12.75" hidden="false" customHeight="true" outlineLevel="0" collapsed="false">
      <c r="A246" s="105" t="s">
        <v>631</v>
      </c>
      <c r="B246" s="110" t="s">
        <v>632</v>
      </c>
      <c r="C246" s="107" t="s">
        <v>631</v>
      </c>
      <c r="D246" s="108" t="n">
        <f aca="false">SUM(D247:D249)</f>
        <v>0</v>
      </c>
      <c r="E246" s="108" t="n">
        <f aca="false">SUM(E247:E249)</f>
        <v>0</v>
      </c>
      <c r="F246" s="109" t="str">
        <f aca="false">IF(D246&lt;&gt;0,IF(E246/D246&gt;=100,"&gt;&gt;100",E246/D246*100),"-")</f>
        <v>-</v>
      </c>
    </row>
    <row r="247" customFormat="false" ht="12.75" hidden="false" customHeight="true" outlineLevel="0" collapsed="false">
      <c r="A247" s="105" t="s">
        <v>633</v>
      </c>
      <c r="B247" s="106" t="s">
        <v>634</v>
      </c>
      <c r="C247" s="107" t="s">
        <v>633</v>
      </c>
      <c r="D247" s="111" t="n">
        <v>0</v>
      </c>
      <c r="E247" s="111"/>
      <c r="F247" s="109" t="str">
        <f aca="false">IF(D247&lt;&gt;0,IF(E247/D247&gt;=100,"&gt;&gt;100",E247/D247*100),"-")</f>
        <v>-</v>
      </c>
    </row>
    <row r="248" customFormat="false" ht="12.75" hidden="false" customHeight="true" outlineLevel="0" collapsed="false">
      <c r="A248" s="105" t="s">
        <v>635</v>
      </c>
      <c r="B248" s="106" t="s">
        <v>636</v>
      </c>
      <c r="C248" s="107" t="s">
        <v>635</v>
      </c>
      <c r="D248" s="111" t="n">
        <v>0</v>
      </c>
      <c r="E248" s="111"/>
      <c r="F248" s="109" t="str">
        <f aca="false">IF(D248&lt;&gt;0,IF(E248/D248&gt;=100,"&gt;&gt;100",E248/D248*100),"-")</f>
        <v>-</v>
      </c>
    </row>
    <row r="249" customFormat="false" ht="12.75" hidden="false" customHeight="true" outlineLevel="0" collapsed="false">
      <c r="A249" s="105" t="s">
        <v>637</v>
      </c>
      <c r="B249" s="106" t="s">
        <v>638</v>
      </c>
      <c r="C249" s="107" t="s">
        <v>637</v>
      </c>
      <c r="D249" s="111" t="n">
        <v>0</v>
      </c>
      <c r="E249" s="111"/>
      <c r="F249" s="109" t="str">
        <f aca="false">IF(D249&lt;&gt;0,IF(E249/D249&gt;=100,"&gt;&gt;100",E249/D249*100),"-")</f>
        <v>-</v>
      </c>
    </row>
    <row r="250" customFormat="false" ht="22.5" hidden="false" customHeight="false" outlineLevel="0" collapsed="false">
      <c r="A250" s="105" t="s">
        <v>639</v>
      </c>
      <c r="B250" s="106" t="s">
        <v>640</v>
      </c>
      <c r="C250" s="107" t="s">
        <v>639</v>
      </c>
      <c r="D250" s="108" t="n">
        <f aca="false">SUM(D251:D253)</f>
        <v>0</v>
      </c>
      <c r="E250" s="108" t="n">
        <f aca="false">SUM(E251:E253)</f>
        <v>0</v>
      </c>
      <c r="F250" s="109" t="str">
        <f aca="false">IF(D250&lt;&gt;0,IF(E250/D250&gt;=100,"&gt;&gt;100",E250/D250*100),"-")</f>
        <v>-</v>
      </c>
    </row>
    <row r="251" customFormat="false" ht="22.5" hidden="false" customHeight="false" outlineLevel="0" collapsed="false">
      <c r="A251" s="105" t="n">
        <v>3672</v>
      </c>
      <c r="B251" s="106" t="s">
        <v>641</v>
      </c>
      <c r="C251" s="107" t="s">
        <v>642</v>
      </c>
      <c r="D251" s="111" t="n">
        <v>0</v>
      </c>
      <c r="E251" s="111"/>
      <c r="F251" s="109" t="str">
        <f aca="false">IF(D251&lt;&gt;0,IF(E251/D251&gt;=100,"&gt;&gt;100",E251/D251*100),"-")</f>
        <v>-</v>
      </c>
    </row>
    <row r="252" customFormat="false" ht="22.5" hidden="false" customHeight="false" outlineLevel="0" collapsed="false">
      <c r="A252" s="105" t="n">
        <v>3673</v>
      </c>
      <c r="B252" s="106" t="s">
        <v>643</v>
      </c>
      <c r="C252" s="107" t="s">
        <v>644</v>
      </c>
      <c r="D252" s="111" t="n">
        <v>0</v>
      </c>
      <c r="E252" s="111"/>
      <c r="F252" s="109" t="str">
        <f aca="false">IF(D252&lt;&gt;0,IF(E252/D252&gt;=100,"&gt;&gt;100",E252/D252*100),"-")</f>
        <v>-</v>
      </c>
    </row>
    <row r="253" customFormat="false" ht="22.5" hidden="false" customHeight="false" outlineLevel="0" collapsed="false">
      <c r="A253" s="105" t="n">
        <v>3674</v>
      </c>
      <c r="B253" s="106" t="s">
        <v>645</v>
      </c>
      <c r="C253" s="107" t="s">
        <v>646</v>
      </c>
      <c r="D253" s="111" t="n">
        <v>0</v>
      </c>
      <c r="E253" s="111"/>
      <c r="F253" s="109" t="str">
        <f aca="false">IF(D253&lt;&gt;0,IF(E253/D253&gt;=100,"&gt;&gt;100",E253/D253*100),"-")</f>
        <v>-</v>
      </c>
    </row>
    <row r="254" customFormat="false" ht="12.75" hidden="false" customHeight="true" outlineLevel="0" collapsed="false">
      <c r="A254" s="105" t="s">
        <v>647</v>
      </c>
      <c r="B254" s="106" t="s">
        <v>648</v>
      </c>
      <c r="C254" s="107" t="s">
        <v>647</v>
      </c>
      <c r="D254" s="108" t="n">
        <f aca="false">SUM(D255:D256)</f>
        <v>0</v>
      </c>
      <c r="E254" s="108" t="n">
        <f aca="false">SUM(E255:E256)</f>
        <v>0</v>
      </c>
      <c r="F254" s="109" t="str">
        <f aca="false">IF(D254&lt;&gt;0,IF(E254/D254&gt;=100,"&gt;&gt;100",E254/D254*100),"-")</f>
        <v>-</v>
      </c>
    </row>
    <row r="255" customFormat="false" ht="12.75" hidden="false" customHeight="true" outlineLevel="0" collapsed="false">
      <c r="A255" s="105" t="s">
        <v>649</v>
      </c>
      <c r="B255" s="106" t="s">
        <v>86</v>
      </c>
      <c r="C255" s="107" t="s">
        <v>649</v>
      </c>
      <c r="D255" s="111" t="n">
        <v>0</v>
      </c>
      <c r="E255" s="111"/>
      <c r="F255" s="109" t="str">
        <f aca="false">IF(D255&lt;&gt;0,IF(E255/D255&gt;=100,"&gt;&gt;100",E255/D255*100),"-")</f>
        <v>-</v>
      </c>
    </row>
    <row r="256" customFormat="false" ht="12.75" hidden="false" customHeight="true" outlineLevel="0" collapsed="false">
      <c r="A256" s="105" t="s">
        <v>650</v>
      </c>
      <c r="B256" s="106" t="s">
        <v>87</v>
      </c>
      <c r="C256" s="107" t="s">
        <v>650</v>
      </c>
      <c r="D256" s="111" t="n">
        <v>0</v>
      </c>
      <c r="E256" s="111"/>
      <c r="F256" s="109" t="str">
        <f aca="false">IF(D256&lt;&gt;0,IF(E256/D256&gt;=100,"&gt;&gt;100",E256/D256*100),"-")</f>
        <v>-</v>
      </c>
    </row>
    <row r="257" customFormat="false" ht="12" hidden="false" customHeight="false" outlineLevel="0" collapsed="false">
      <c r="A257" s="105" t="s">
        <v>651</v>
      </c>
      <c r="B257" s="106" t="s">
        <v>652</v>
      </c>
      <c r="C257" s="107" t="s">
        <v>651</v>
      </c>
      <c r="D257" s="108" t="n">
        <f aca="false">SUM(D258:D261)</f>
        <v>0</v>
      </c>
      <c r="E257" s="108" t="n">
        <f aca="false">SUM(E258:E261)</f>
        <v>0</v>
      </c>
      <c r="F257" s="109" t="str">
        <f aca="false">IF(D257&lt;&gt;0,IF(E257/D257&gt;=100,"&gt;&gt;100",E257/D257*100),"-")</f>
        <v>-</v>
      </c>
    </row>
    <row r="258" customFormat="false" ht="12.75" hidden="false" customHeight="true" outlineLevel="0" collapsed="false">
      <c r="A258" s="105" t="s">
        <v>653</v>
      </c>
      <c r="B258" s="106" t="s">
        <v>326</v>
      </c>
      <c r="C258" s="107" t="s">
        <v>653</v>
      </c>
      <c r="D258" s="111" t="n">
        <v>0</v>
      </c>
      <c r="E258" s="111"/>
      <c r="F258" s="109" t="str">
        <f aca="false">IF(D258&lt;&gt;0,IF(E258/D258&gt;=100,"&gt;&gt;100",E258/D258*100),"-")</f>
        <v>-</v>
      </c>
    </row>
    <row r="259" customFormat="false" ht="12.75" hidden="false" customHeight="true" outlineLevel="0" collapsed="false">
      <c r="A259" s="105" t="s">
        <v>654</v>
      </c>
      <c r="B259" s="106" t="s">
        <v>328</v>
      </c>
      <c r="C259" s="107" t="s">
        <v>654</v>
      </c>
      <c r="D259" s="111" t="n">
        <v>0</v>
      </c>
      <c r="E259" s="111"/>
      <c r="F259" s="109" t="str">
        <f aca="false">IF(D259&lt;&gt;0,IF(E259/D259&gt;=100,"&gt;&gt;100",E259/D259*100),"-")</f>
        <v>-</v>
      </c>
    </row>
    <row r="260" customFormat="false" ht="22.5" hidden="false" customHeight="false" outlineLevel="0" collapsed="false">
      <c r="A260" s="105" t="s">
        <v>655</v>
      </c>
      <c r="B260" s="106" t="s">
        <v>330</v>
      </c>
      <c r="C260" s="107" t="s">
        <v>655</v>
      </c>
      <c r="D260" s="111" t="n">
        <v>0</v>
      </c>
      <c r="E260" s="111"/>
      <c r="F260" s="109" t="str">
        <f aca="false">IF(D260&lt;&gt;0,IF(E260/D260&gt;=100,"&gt;&gt;100",E260/D260*100),"-")</f>
        <v>-</v>
      </c>
    </row>
    <row r="261" customFormat="false" ht="22.5" hidden="false" customHeight="false" outlineLevel="0" collapsed="false">
      <c r="A261" s="105" t="s">
        <v>656</v>
      </c>
      <c r="B261" s="106" t="s">
        <v>332</v>
      </c>
      <c r="C261" s="107" t="s">
        <v>656</v>
      </c>
      <c r="D261" s="111" t="n">
        <v>0</v>
      </c>
      <c r="E261" s="111"/>
      <c r="F261" s="109" t="str">
        <f aca="false">IF(D261&lt;&gt;0,IF(E261/D261&gt;=100,"&gt;&gt;100",E261/D261*100),"-")</f>
        <v>-</v>
      </c>
    </row>
    <row r="262" customFormat="false" ht="22.5" hidden="false" customHeight="false" outlineLevel="0" collapsed="false">
      <c r="A262" s="105" t="n">
        <v>37</v>
      </c>
      <c r="B262" s="106" t="s">
        <v>657</v>
      </c>
      <c r="C262" s="107" t="s">
        <v>658</v>
      </c>
      <c r="D262" s="108" t="n">
        <f aca="false">D263+D269</f>
        <v>0</v>
      </c>
      <c r="E262" s="108" t="n">
        <f aca="false">E263+E269</f>
        <v>0</v>
      </c>
      <c r="F262" s="109" t="str">
        <f aca="false">IF(D262&lt;&gt;0,IF(E262/D262&gt;=100,"&gt;&gt;100",E262/D262*100),"-")</f>
        <v>-</v>
      </c>
    </row>
    <row r="263" customFormat="false" ht="12" hidden="false" customHeight="false" outlineLevel="0" collapsed="false">
      <c r="A263" s="105" t="n">
        <v>371</v>
      </c>
      <c r="B263" s="106" t="s">
        <v>659</v>
      </c>
      <c r="C263" s="107" t="s">
        <v>660</v>
      </c>
      <c r="D263" s="108" t="n">
        <f aca="false">SUM(D264:D268)</f>
        <v>0</v>
      </c>
      <c r="E263" s="108" t="n">
        <f aca="false">SUM(E264:E268)</f>
        <v>0</v>
      </c>
      <c r="F263" s="109" t="str">
        <f aca="false">IF(D263&lt;&gt;0,IF(E263/D263&gt;=100,"&gt;&gt;100",E263/D263*100),"-")</f>
        <v>-</v>
      </c>
    </row>
    <row r="264" customFormat="false" ht="22.5" hidden="false" customHeight="false" outlineLevel="0" collapsed="false">
      <c r="A264" s="105" t="n">
        <v>3711</v>
      </c>
      <c r="B264" s="106" t="s">
        <v>661</v>
      </c>
      <c r="C264" s="107" t="s">
        <v>662</v>
      </c>
      <c r="D264" s="111" t="n">
        <v>0</v>
      </c>
      <c r="E264" s="111"/>
      <c r="F264" s="109" t="str">
        <f aca="false">IF(D264&lt;&gt;0,IF(E264/D264&gt;=100,"&gt;&gt;100",E264/D264*100),"-")</f>
        <v>-</v>
      </c>
    </row>
    <row r="265" customFormat="false" ht="22.5" hidden="false" customHeight="false" outlineLevel="0" collapsed="false">
      <c r="A265" s="105" t="n">
        <v>3712</v>
      </c>
      <c r="B265" s="106" t="s">
        <v>663</v>
      </c>
      <c r="C265" s="107" t="s">
        <v>664</v>
      </c>
      <c r="D265" s="111" t="n">
        <v>0</v>
      </c>
      <c r="E265" s="111"/>
      <c r="F265" s="109" t="str">
        <f aca="false">IF(D265&lt;&gt;0,IF(E265/D265&gt;=100,"&gt;&gt;100",E265/D265*100),"-")</f>
        <v>-</v>
      </c>
    </row>
    <row r="266" customFormat="false" ht="12" hidden="false" customHeight="false" outlineLevel="0" collapsed="false">
      <c r="A266" s="105" t="s">
        <v>665</v>
      </c>
      <c r="B266" s="106" t="s">
        <v>666</v>
      </c>
      <c r="C266" s="107" t="s">
        <v>665</v>
      </c>
      <c r="D266" s="111" t="n">
        <v>0</v>
      </c>
      <c r="E266" s="111"/>
      <c r="F266" s="109" t="str">
        <f aca="false">IF(D266&lt;&gt;0,IF(E266/D266&gt;=100,"&gt;&gt;100",E266/D266*100),"-")</f>
        <v>-</v>
      </c>
    </row>
    <row r="267" customFormat="false" ht="12" hidden="false" customHeight="false" outlineLevel="0" collapsed="false">
      <c r="A267" s="105" t="s">
        <v>667</v>
      </c>
      <c r="B267" s="106" t="s">
        <v>668</v>
      </c>
      <c r="C267" s="107" t="s">
        <v>667</v>
      </c>
      <c r="D267" s="111" t="n">
        <v>0</v>
      </c>
      <c r="E267" s="111"/>
      <c r="F267" s="109" t="str">
        <f aca="false">IF(D267&lt;&gt;0,IF(E267/D267&gt;=100,"&gt;&gt;100",E267/D267*100),"-")</f>
        <v>-</v>
      </c>
    </row>
    <row r="268" customFormat="false" ht="12.75" hidden="false" customHeight="true" outlineLevel="0" collapsed="false">
      <c r="A268" s="105" t="s">
        <v>669</v>
      </c>
      <c r="B268" s="110" t="s">
        <v>670</v>
      </c>
      <c r="C268" s="107" t="s">
        <v>669</v>
      </c>
      <c r="D268" s="111" t="n">
        <v>0</v>
      </c>
      <c r="E268" s="111"/>
      <c r="F268" s="109" t="str">
        <f aca="false">IF(D268&lt;&gt;0,IF(E268/D268&gt;=100,"&gt;&gt;100",E268/D268*100),"-")</f>
        <v>-</v>
      </c>
    </row>
    <row r="269" customFormat="false" ht="12.75" hidden="false" customHeight="true" outlineLevel="0" collapsed="false">
      <c r="A269" s="105" t="n">
        <v>372</v>
      </c>
      <c r="B269" s="117" t="s">
        <v>671</v>
      </c>
      <c r="C269" s="107" t="s">
        <v>672</v>
      </c>
      <c r="D269" s="108" t="n">
        <f aca="false">SUM(D270:D272)</f>
        <v>0</v>
      </c>
      <c r="E269" s="108" t="n">
        <f aca="false">SUM(E270:E272)</f>
        <v>0</v>
      </c>
      <c r="F269" s="109" t="str">
        <f aca="false">IF(D269&lt;&gt;0,IF(E269/D269&gt;=100,"&gt;&gt;100",E269/D269*100),"-")</f>
        <v>-</v>
      </c>
    </row>
    <row r="270" customFormat="false" ht="12.75" hidden="false" customHeight="true" outlineLevel="0" collapsed="false">
      <c r="A270" s="105" t="n">
        <v>3721</v>
      </c>
      <c r="B270" s="110" t="s">
        <v>673</v>
      </c>
      <c r="C270" s="107" t="s">
        <v>674</v>
      </c>
      <c r="D270" s="111" t="n">
        <v>0</v>
      </c>
      <c r="E270" s="111"/>
      <c r="F270" s="109" t="str">
        <f aca="false">IF(D270&lt;&gt;0,IF(E270/D270&gt;=100,"&gt;&gt;100",E270/D270*100),"-")</f>
        <v>-</v>
      </c>
    </row>
    <row r="271" customFormat="false" ht="12.75" hidden="false" customHeight="true" outlineLevel="0" collapsed="false">
      <c r="A271" s="105" t="n">
        <v>3722</v>
      </c>
      <c r="B271" s="110" t="s">
        <v>675</v>
      </c>
      <c r="C271" s="107" t="s">
        <v>676</v>
      </c>
      <c r="D271" s="111" t="n">
        <v>0</v>
      </c>
      <c r="E271" s="111"/>
      <c r="F271" s="109" t="str">
        <f aca="false">IF(D271&lt;&gt;0,IF(E271/D271&gt;=100,"&gt;&gt;100",E271/D271*100),"-")</f>
        <v>-</v>
      </c>
    </row>
    <row r="272" customFormat="false" ht="12.75" hidden="false" customHeight="true" outlineLevel="0" collapsed="false">
      <c r="A272" s="105" t="s">
        <v>677</v>
      </c>
      <c r="B272" s="110" t="s">
        <v>678</v>
      </c>
      <c r="C272" s="107" t="s">
        <v>677</v>
      </c>
      <c r="D272" s="111" t="n">
        <v>0</v>
      </c>
      <c r="E272" s="111"/>
      <c r="F272" s="109" t="str">
        <f aca="false">IF(D272&lt;&gt;0,IF(E272/D272&gt;=100,"&gt;&gt;100",E272/D272*100),"-")</f>
        <v>-</v>
      </c>
    </row>
    <row r="273" customFormat="false" ht="22.5" hidden="false" customHeight="false" outlineLevel="0" collapsed="false">
      <c r="A273" s="105" t="n">
        <v>38</v>
      </c>
      <c r="B273" s="110" t="s">
        <v>679</v>
      </c>
      <c r="C273" s="107" t="s">
        <v>680</v>
      </c>
      <c r="D273" s="108" t="n">
        <f aca="false">D274+D278+D283+D289</f>
        <v>0</v>
      </c>
      <c r="E273" s="108" t="n">
        <f aca="false">E274+E278+E283+E289</f>
        <v>0</v>
      </c>
      <c r="F273" s="109" t="str">
        <f aca="false">IF(D273&lt;&gt;0,IF(E273/D273&gt;=100,"&gt;&gt;100",E273/D273*100),"-")</f>
        <v>-</v>
      </c>
    </row>
    <row r="274" customFormat="false" ht="12.75" hidden="false" customHeight="true" outlineLevel="0" collapsed="false">
      <c r="A274" s="105" t="n">
        <v>381</v>
      </c>
      <c r="B274" s="106" t="s">
        <v>681</v>
      </c>
      <c r="C274" s="107" t="s">
        <v>682</v>
      </c>
      <c r="D274" s="108" t="n">
        <f aca="false">SUM(D275:D277)</f>
        <v>0</v>
      </c>
      <c r="E274" s="108" t="n">
        <f aca="false">SUM(E275:E277)</f>
        <v>0</v>
      </c>
      <c r="F274" s="109" t="str">
        <f aca="false">IF(D274&lt;&gt;0,IF(E274/D274&gt;=100,"&gt;&gt;100",E274/D274*100),"-")</f>
        <v>-</v>
      </c>
    </row>
    <row r="275" customFormat="false" ht="12.75" hidden="false" customHeight="true" outlineLevel="0" collapsed="false">
      <c r="A275" s="105" t="n">
        <v>3811</v>
      </c>
      <c r="B275" s="106" t="s">
        <v>683</v>
      </c>
      <c r="C275" s="107" t="s">
        <v>684</v>
      </c>
      <c r="D275" s="111" t="n">
        <v>0</v>
      </c>
      <c r="E275" s="111"/>
      <c r="F275" s="109" t="str">
        <f aca="false">IF(D275&lt;&gt;0,IF(E275/D275&gt;=100,"&gt;&gt;100",E275/D275*100),"-")</f>
        <v>-</v>
      </c>
    </row>
    <row r="276" customFormat="false" ht="12.75" hidden="false" customHeight="true" outlineLevel="0" collapsed="false">
      <c r="A276" s="105" t="n">
        <v>3812</v>
      </c>
      <c r="B276" s="106" t="s">
        <v>685</v>
      </c>
      <c r="C276" s="107" t="s">
        <v>686</v>
      </c>
      <c r="D276" s="111" t="n">
        <v>0</v>
      </c>
      <c r="E276" s="111"/>
      <c r="F276" s="109" t="str">
        <f aca="false">IF(D276&lt;&gt;0,IF(E276/D276&gt;=100,"&gt;&gt;100",E276/D276*100),"-")</f>
        <v>-</v>
      </c>
    </row>
    <row r="277" customFormat="false" ht="12.75" hidden="false" customHeight="true" outlineLevel="0" collapsed="false">
      <c r="A277" s="105" t="s">
        <v>687</v>
      </c>
      <c r="B277" s="106" t="s">
        <v>688</v>
      </c>
      <c r="C277" s="107" t="s">
        <v>687</v>
      </c>
      <c r="D277" s="111" t="n">
        <v>0</v>
      </c>
      <c r="E277" s="111"/>
      <c r="F277" s="109" t="str">
        <f aca="false">IF(D277&lt;&gt;0,IF(E277/D277&gt;=100,"&gt;&gt;100",E277/D277*100),"-")</f>
        <v>-</v>
      </c>
    </row>
    <row r="278" customFormat="false" ht="12.75" hidden="false" customHeight="true" outlineLevel="0" collapsed="false">
      <c r="A278" s="105" t="n">
        <v>382</v>
      </c>
      <c r="B278" s="110" t="s">
        <v>689</v>
      </c>
      <c r="C278" s="107" t="s">
        <v>690</v>
      </c>
      <c r="D278" s="108" t="n">
        <f aca="false">SUM(D279:D282)</f>
        <v>0</v>
      </c>
      <c r="E278" s="108" t="n">
        <f aca="false">SUM(E279:E282)</f>
        <v>0</v>
      </c>
      <c r="F278" s="109" t="str">
        <f aca="false">IF(D278&lt;&gt;0,IF(E278/D278&gt;=100,"&gt;&gt;100",E278/D278*100),"-")</f>
        <v>-</v>
      </c>
    </row>
    <row r="279" customFormat="false" ht="12.75" hidden="false" customHeight="true" outlineLevel="0" collapsed="false">
      <c r="A279" s="105" t="n">
        <v>3821</v>
      </c>
      <c r="B279" s="106" t="s">
        <v>691</v>
      </c>
      <c r="C279" s="107" t="s">
        <v>692</v>
      </c>
      <c r="D279" s="111" t="n">
        <v>0</v>
      </c>
      <c r="E279" s="111"/>
      <c r="F279" s="109" t="str">
        <f aca="false">IF(D279&lt;&gt;0,IF(E279/D279&gt;=100,"&gt;&gt;100",E279/D279*100),"-")</f>
        <v>-</v>
      </c>
    </row>
    <row r="280" customFormat="false" ht="12.75" hidden="false" customHeight="true" outlineLevel="0" collapsed="false">
      <c r="A280" s="105" t="n">
        <v>3822</v>
      </c>
      <c r="B280" s="106" t="s">
        <v>693</v>
      </c>
      <c r="C280" s="107" t="s">
        <v>694</v>
      </c>
      <c r="D280" s="111" t="n">
        <v>0</v>
      </c>
      <c r="E280" s="111"/>
      <c r="F280" s="109" t="str">
        <f aca="false">IF(D280&lt;&gt;0,IF(E280/D280&gt;=100,"&gt;&gt;100",E280/D280*100),"-")</f>
        <v>-</v>
      </c>
    </row>
    <row r="281" customFormat="false" ht="12.75" hidden="false" customHeight="true" outlineLevel="0" collapsed="false">
      <c r="A281" s="105" t="s">
        <v>695</v>
      </c>
      <c r="B281" s="106" t="s">
        <v>696</v>
      </c>
      <c r="C281" s="107" t="s">
        <v>695</v>
      </c>
      <c r="D281" s="111" t="n">
        <v>0</v>
      </c>
      <c r="E281" s="111"/>
      <c r="F281" s="109" t="str">
        <f aca="false">IF(D281&lt;&gt;0,IF(E281/D281&gt;=100,"&gt;&gt;100",E281/D281*100),"-")</f>
        <v>-</v>
      </c>
    </row>
    <row r="282" customFormat="false" ht="22.5" hidden="false" customHeight="false" outlineLevel="0" collapsed="false">
      <c r="A282" s="105" t="s">
        <v>697</v>
      </c>
      <c r="B282" s="106" t="s">
        <v>698</v>
      </c>
      <c r="C282" s="107" t="s">
        <v>697</v>
      </c>
      <c r="D282" s="111" t="n">
        <v>0</v>
      </c>
      <c r="E282" s="111"/>
      <c r="F282" s="109" t="str">
        <f aca="false">IF(D282&lt;&gt;0,IF(E282/D282&gt;=100,"&gt;&gt;100",E282/D282*100),"-")</f>
        <v>-</v>
      </c>
    </row>
    <row r="283" customFormat="false" ht="12.75" hidden="false" customHeight="true" outlineLevel="0" collapsed="false">
      <c r="A283" s="105" t="n">
        <v>383</v>
      </c>
      <c r="B283" s="106" t="s">
        <v>699</v>
      </c>
      <c r="C283" s="107" t="s">
        <v>700</v>
      </c>
      <c r="D283" s="108" t="n">
        <f aca="false">SUM(D284:D288)</f>
        <v>0</v>
      </c>
      <c r="E283" s="108" t="n">
        <f aca="false">SUM(E284:E288)</f>
        <v>0</v>
      </c>
      <c r="F283" s="109" t="str">
        <f aca="false">IF(D283&lt;&gt;0,IF(E283/D283&gt;=100,"&gt;&gt;100",E283/D283*100),"-")</f>
        <v>-</v>
      </c>
    </row>
    <row r="284" customFormat="false" ht="12.75" hidden="false" customHeight="true" outlineLevel="0" collapsed="false">
      <c r="A284" s="105" t="n">
        <v>3831</v>
      </c>
      <c r="B284" s="106" t="s">
        <v>701</v>
      </c>
      <c r="C284" s="107" t="s">
        <v>702</v>
      </c>
      <c r="D284" s="111" t="n">
        <v>0</v>
      </c>
      <c r="E284" s="111"/>
      <c r="F284" s="109" t="str">
        <f aca="false">IF(D284&lt;&gt;0,IF(E284/D284&gt;=100,"&gt;&gt;100",E284/D284*100),"-")</f>
        <v>-</v>
      </c>
    </row>
    <row r="285" customFormat="false" ht="12.75" hidden="false" customHeight="true" outlineLevel="0" collapsed="false">
      <c r="A285" s="105" t="n">
        <v>3832</v>
      </c>
      <c r="B285" s="106" t="s">
        <v>703</v>
      </c>
      <c r="C285" s="107" t="s">
        <v>704</v>
      </c>
      <c r="D285" s="111" t="n">
        <v>0</v>
      </c>
      <c r="E285" s="111"/>
      <c r="F285" s="109" t="str">
        <f aca="false">IF(D285&lt;&gt;0,IF(E285/D285&gt;=100,"&gt;&gt;100",E285/D285*100),"-")</f>
        <v>-</v>
      </c>
    </row>
    <row r="286" customFormat="false" ht="12.75" hidden="false" customHeight="true" outlineLevel="0" collapsed="false">
      <c r="A286" s="105" t="n">
        <v>3833</v>
      </c>
      <c r="B286" s="106" t="s">
        <v>705</v>
      </c>
      <c r="C286" s="107" t="s">
        <v>706</v>
      </c>
      <c r="D286" s="111" t="n">
        <v>0</v>
      </c>
      <c r="E286" s="111"/>
      <c r="F286" s="109" t="str">
        <f aca="false">IF(D286&lt;&gt;0,IF(E286/D286&gt;=100,"&gt;&gt;100",E286/D286*100),"-")</f>
        <v>-</v>
      </c>
    </row>
    <row r="287" customFormat="false" ht="12.75" hidden="false" customHeight="true" outlineLevel="0" collapsed="false">
      <c r="A287" s="105" t="n">
        <v>3834</v>
      </c>
      <c r="B287" s="106" t="s">
        <v>707</v>
      </c>
      <c r="C287" s="107" t="s">
        <v>708</v>
      </c>
      <c r="D287" s="111" t="n">
        <v>0</v>
      </c>
      <c r="E287" s="111"/>
      <c r="F287" s="109" t="str">
        <f aca="false">IF(D287&lt;&gt;0,IF(E287/D287&gt;=100,"&gt;&gt;100",E287/D287*100),"-")</f>
        <v>-</v>
      </c>
    </row>
    <row r="288" customFormat="false" ht="12.75" hidden="false" customHeight="true" outlineLevel="0" collapsed="false">
      <c r="A288" s="105" t="s">
        <v>709</v>
      </c>
      <c r="B288" s="106" t="s">
        <v>469</v>
      </c>
      <c r="C288" s="107" t="s">
        <v>709</v>
      </c>
      <c r="D288" s="111" t="n">
        <v>0</v>
      </c>
      <c r="E288" s="111"/>
      <c r="F288" s="109" t="str">
        <f aca="false">IF(D288&lt;&gt;0,IF(E288/D288&gt;=100,"&gt;&gt;100",E288/D288*100),"-")</f>
        <v>-</v>
      </c>
    </row>
    <row r="289" customFormat="false" ht="12.75" hidden="false" customHeight="true" outlineLevel="0" collapsed="false">
      <c r="A289" s="105" t="n">
        <v>386</v>
      </c>
      <c r="B289" s="110" t="s">
        <v>710</v>
      </c>
      <c r="C289" s="107" t="s">
        <v>711</v>
      </c>
      <c r="D289" s="108" t="n">
        <f aca="false">SUM(D290:D294)</f>
        <v>0</v>
      </c>
      <c r="E289" s="108" t="n">
        <f aca="false">SUM(E290:E294)</f>
        <v>0</v>
      </c>
      <c r="F289" s="109" t="str">
        <f aca="false">IF(D289&lt;&gt;0,IF(E289/D289&gt;=100,"&gt;&gt;100",E289/D289*100),"-")</f>
        <v>-</v>
      </c>
    </row>
    <row r="290" customFormat="false" ht="22.5" hidden="false" customHeight="false" outlineLevel="0" collapsed="false">
      <c r="A290" s="105" t="n">
        <v>3861</v>
      </c>
      <c r="B290" s="106" t="s">
        <v>712</v>
      </c>
      <c r="C290" s="107" t="s">
        <v>713</v>
      </c>
      <c r="D290" s="111" t="n">
        <v>0</v>
      </c>
      <c r="E290" s="111"/>
      <c r="F290" s="109" t="str">
        <f aca="false">IF(D290&lt;&gt;0,IF(E290/D290&gt;=100,"&gt;&gt;100",E290/D290*100),"-")</f>
        <v>-</v>
      </c>
    </row>
    <row r="291" customFormat="false" ht="22.5" hidden="false" customHeight="false" outlineLevel="0" collapsed="false">
      <c r="A291" s="105" t="n">
        <v>3862</v>
      </c>
      <c r="B291" s="110" t="s">
        <v>714</v>
      </c>
      <c r="C291" s="107" t="s">
        <v>715</v>
      </c>
      <c r="D291" s="111" t="n">
        <v>0</v>
      </c>
      <c r="E291" s="111"/>
      <c r="F291" s="109" t="str">
        <f aca="false">IF(D291&lt;&gt;0,IF(E291/D291&gt;=100,"&gt;&gt;100",E291/D291*100),"-")</f>
        <v>-</v>
      </c>
    </row>
    <row r="292" customFormat="false" ht="12.75" hidden="false" customHeight="true" outlineLevel="0" collapsed="false">
      <c r="A292" s="105" t="n">
        <v>3863</v>
      </c>
      <c r="B292" s="110" t="s">
        <v>716</v>
      </c>
      <c r="C292" s="107" t="s">
        <v>717</v>
      </c>
      <c r="D292" s="111" t="n">
        <v>0</v>
      </c>
      <c r="E292" s="111"/>
      <c r="F292" s="109" t="str">
        <f aca="false">IF(D292&lt;&gt;0,IF(E292/D292&gt;=100,"&gt;&gt;100",E292/D292*100),"-")</f>
        <v>-</v>
      </c>
    </row>
    <row r="293" customFormat="false" ht="12.75" hidden="false" customHeight="true" outlineLevel="0" collapsed="false">
      <c r="A293" s="105" t="s">
        <v>718</v>
      </c>
      <c r="B293" s="110" t="s">
        <v>719</v>
      </c>
      <c r="C293" s="107" t="s">
        <v>718</v>
      </c>
      <c r="D293" s="111" t="n">
        <v>0</v>
      </c>
      <c r="E293" s="111"/>
      <c r="F293" s="109" t="str">
        <f aca="false">IF(D293&lt;&gt;0,IF(E293/D293&gt;=100,"&gt;&gt;100",E293/D293*100),"-")</f>
        <v>-</v>
      </c>
    </row>
    <row r="294" customFormat="false" ht="22.5" hidden="false" customHeight="false" outlineLevel="0" collapsed="false">
      <c r="A294" s="105" t="s">
        <v>720</v>
      </c>
      <c r="B294" s="110" t="s">
        <v>721</v>
      </c>
      <c r="C294" s="107" t="s">
        <v>720</v>
      </c>
      <c r="D294" s="111" t="n">
        <v>0</v>
      </c>
      <c r="E294" s="111"/>
      <c r="F294" s="109" t="str">
        <f aca="false">IF(D294&lt;&gt;0,IF(E294/D294&gt;=100,"&gt;&gt;100",E294/D294*100),"-")</f>
        <v>-</v>
      </c>
    </row>
    <row r="295" customFormat="false" ht="12.75" hidden="false" customHeight="true" outlineLevel="0" collapsed="false">
      <c r="A295" s="105" t="s">
        <v>722</v>
      </c>
      <c r="B295" s="106" t="s">
        <v>723</v>
      </c>
      <c r="C295" s="107" t="s">
        <v>724</v>
      </c>
      <c r="D295" s="111" t="n">
        <v>0</v>
      </c>
      <c r="E295" s="111"/>
      <c r="F295" s="109" t="str">
        <f aca="false">IF(D295&lt;&gt;0,IF(E295/D295&gt;=100,"&gt;&gt;100",E295/D295*100),"-")</f>
        <v>-</v>
      </c>
    </row>
    <row r="296" customFormat="false" ht="12.75" hidden="false" customHeight="true" outlineLevel="0" collapsed="false">
      <c r="A296" s="105" t="s">
        <v>722</v>
      </c>
      <c r="B296" s="106" t="s">
        <v>725</v>
      </c>
      <c r="C296" s="107" t="s">
        <v>726</v>
      </c>
      <c r="D296" s="111" t="n">
        <v>0</v>
      </c>
      <c r="E296" s="111"/>
      <c r="F296" s="109" t="str">
        <f aca="false">IF(D296&lt;&gt;0,IF(E296/D296&gt;=100,"&gt;&gt;100",E296/D296*100),"-")</f>
        <v>-</v>
      </c>
    </row>
    <row r="297" customFormat="false" ht="12.75" hidden="false" customHeight="true" outlineLevel="0" collapsed="false">
      <c r="A297" s="105" t="s">
        <v>722</v>
      </c>
      <c r="B297" s="106" t="s">
        <v>727</v>
      </c>
      <c r="C297" s="107" t="s">
        <v>728</v>
      </c>
      <c r="D297" s="108" t="n">
        <f aca="false">IF(D296&gt;=D295,D296-D295,0)</f>
        <v>0</v>
      </c>
      <c r="E297" s="108" t="n">
        <f aca="false">IF(E296&gt;=E295,E296-E295,0)</f>
        <v>0</v>
      </c>
      <c r="F297" s="109" t="str">
        <f aca="false">IF(D297&lt;&gt;0,IF(E297/D297&gt;=100,"&gt;&gt;100",E297/D297*100),"-")</f>
        <v>-</v>
      </c>
    </row>
    <row r="298" customFormat="false" ht="12.75" hidden="false" customHeight="true" outlineLevel="0" collapsed="false">
      <c r="A298" s="105" t="s">
        <v>722</v>
      </c>
      <c r="B298" s="106" t="s">
        <v>729</v>
      </c>
      <c r="C298" s="107" t="s">
        <v>730</v>
      </c>
      <c r="D298" s="108" t="n">
        <f aca="false">IF(D295&gt;=D296,D295-D296,0)</f>
        <v>0</v>
      </c>
      <c r="E298" s="108" t="n">
        <f aca="false">IF(E295&gt;=E296,E295-E296,0)</f>
        <v>0</v>
      </c>
      <c r="F298" s="109" t="str">
        <f aca="false">IF(D298&lt;&gt;0,IF(E298/D298&gt;=100,"&gt;&gt;100",E298/D298*100),"-")</f>
        <v>-</v>
      </c>
    </row>
    <row r="299" customFormat="false" ht="12.75" hidden="false" customHeight="true" outlineLevel="0" collapsed="false">
      <c r="A299" s="105" t="s">
        <v>722</v>
      </c>
      <c r="B299" s="106" t="s">
        <v>731</v>
      </c>
      <c r="C299" s="107" t="s">
        <v>732</v>
      </c>
      <c r="D299" s="108" t="n">
        <f aca="false">D152-D297+D298</f>
        <v>189521.09</v>
      </c>
      <c r="E299" s="108" t="n">
        <f aca="false">E152-E297+E298</f>
        <v>155936.81</v>
      </c>
      <c r="F299" s="109" t="n">
        <f aca="false">IF(D299&lt;&gt;0,IF(E299/D299&gt;=100,"&gt;&gt;100",E299/D299*100),"-")</f>
        <v>82.2793969789853</v>
      </c>
    </row>
    <row r="300" customFormat="false" ht="12.75" hidden="false" customHeight="true" outlineLevel="0" collapsed="false">
      <c r="A300" s="105" t="s">
        <v>722</v>
      </c>
      <c r="B300" s="106" t="s">
        <v>733</v>
      </c>
      <c r="C300" s="107" t="s">
        <v>734</v>
      </c>
      <c r="D300" s="108" t="n">
        <f aca="false">IF(D6&gt;=D299,D6-D299,0)</f>
        <v>15124.46</v>
      </c>
      <c r="E300" s="108" t="n">
        <f aca="false">IF(E6&gt;=E299,E6-E299,0)</f>
        <v>3952.54000000001</v>
      </c>
      <c r="F300" s="109" t="n">
        <f aca="false">IF(D300&lt;&gt;0,IF(E300/D300&gt;=100,"&gt;&gt;100",E300/D300*100),"-")</f>
        <v>26.1334288959739</v>
      </c>
    </row>
    <row r="301" customFormat="false" ht="12.75" hidden="false" customHeight="true" outlineLevel="0" collapsed="false">
      <c r="A301" s="105" t="s">
        <v>722</v>
      </c>
      <c r="B301" s="106" t="s">
        <v>735</v>
      </c>
      <c r="C301" s="107" t="s">
        <v>736</v>
      </c>
      <c r="D301" s="108" t="n">
        <f aca="false">IF(D299&gt;=D6,D299-D6,0)</f>
        <v>0</v>
      </c>
      <c r="E301" s="108" t="n">
        <f aca="false">IF(E299&gt;=E6,E299-E6,0)</f>
        <v>0</v>
      </c>
      <c r="F301" s="109" t="str">
        <f aca="false">IF(D301&lt;&gt;0,IF(E301/D301&gt;=100,"&gt;&gt;100",E301/D301*100),"-")</f>
        <v>-</v>
      </c>
    </row>
    <row r="302" customFormat="false" ht="12.75" hidden="false" customHeight="true" outlineLevel="0" collapsed="false">
      <c r="A302" s="105" t="n">
        <v>92211</v>
      </c>
      <c r="B302" s="106" t="s">
        <v>737</v>
      </c>
      <c r="C302" s="107" t="s">
        <v>738</v>
      </c>
      <c r="D302" s="111" t="n">
        <v>0</v>
      </c>
      <c r="E302" s="111" t="n">
        <v>0</v>
      </c>
      <c r="F302" s="109" t="str">
        <f aca="false">IF(D302&lt;&gt;0,IF(E302/D302&gt;=100,"&gt;&gt;100",E302/D302*100),"-")</f>
        <v>-</v>
      </c>
    </row>
    <row r="303" customFormat="false" ht="12.75" hidden="false" customHeight="true" outlineLevel="0" collapsed="false">
      <c r="A303" s="105" t="n">
        <v>92221</v>
      </c>
      <c r="B303" s="106" t="s">
        <v>739</v>
      </c>
      <c r="C303" s="107" t="s">
        <v>740</v>
      </c>
      <c r="D303" s="111" t="n">
        <v>0</v>
      </c>
      <c r="E303" s="111" t="n">
        <v>5382.85</v>
      </c>
      <c r="F303" s="109" t="str">
        <f aca="false">IF(D303&lt;&gt;0,IF(E303/D303&gt;=100,"&gt;&gt;100",E303/D303*100),"-")</f>
        <v>-</v>
      </c>
    </row>
    <row r="304" customFormat="false" ht="12.75" hidden="false" customHeight="true" outlineLevel="0" collapsed="false">
      <c r="A304" s="105" t="n">
        <v>96</v>
      </c>
      <c r="B304" s="106" t="s">
        <v>741</v>
      </c>
      <c r="C304" s="107" t="s">
        <v>742</v>
      </c>
      <c r="D304" s="111" t="n">
        <v>0</v>
      </c>
      <c r="E304" s="111" t="n">
        <v>0</v>
      </c>
      <c r="F304" s="109" t="str">
        <f aca="false">IF(D304&lt;&gt;0,IF(E304/D304&gt;=100,"&gt;&gt;100",E304/D304*100),"-")</f>
        <v>-</v>
      </c>
    </row>
    <row r="305" customFormat="false" ht="12" hidden="false" customHeight="false" outlineLevel="0" collapsed="false">
      <c r="A305" s="105" t="n">
        <v>9661</v>
      </c>
      <c r="B305" s="106" t="s">
        <v>743</v>
      </c>
      <c r="C305" s="107" t="s">
        <v>744</v>
      </c>
      <c r="D305" s="111" t="n">
        <v>0</v>
      </c>
      <c r="E305" s="111" t="n">
        <v>0</v>
      </c>
      <c r="F305" s="109" t="str">
        <f aca="false">IF(D305&lt;&gt;0,IF(E305/D305&gt;=100,"&gt;&gt;100",E305/D305*100),"-")</f>
        <v>-</v>
      </c>
    </row>
    <row r="306" customFormat="false" ht="12.75" hidden="false" customHeight="true" outlineLevel="0" collapsed="false">
      <c r="A306" s="121" t="s">
        <v>745</v>
      </c>
      <c r="B306" s="122" t="s">
        <v>746</v>
      </c>
      <c r="C306" s="123" t="s">
        <v>745</v>
      </c>
      <c r="D306" s="124" t="n">
        <v>0</v>
      </c>
      <c r="E306" s="124" t="n">
        <v>0</v>
      </c>
      <c r="F306" s="125" t="str">
        <f aca="false">IF(D306&lt;&gt;0,IF(E306/D306&gt;=100,"&gt;&gt;100",E306/D306*100),"-")</f>
        <v>-</v>
      </c>
    </row>
    <row r="307" s="128" customFormat="true" ht="19.5" hidden="false" customHeight="true" outlineLevel="0" collapsed="false">
      <c r="A307" s="101" t="s">
        <v>747</v>
      </c>
      <c r="B307" s="101"/>
      <c r="C307" s="126"/>
      <c r="D307" s="127"/>
      <c r="E307" s="127"/>
      <c r="F307" s="104"/>
    </row>
    <row r="308" customFormat="false" ht="12.75" hidden="false" customHeight="true" outlineLevel="0" collapsed="false">
      <c r="A308" s="105" t="n">
        <v>7</v>
      </c>
      <c r="B308" s="106" t="s">
        <v>748</v>
      </c>
      <c r="C308" s="107" t="s">
        <v>749</v>
      </c>
      <c r="D308" s="108" t="n">
        <f aca="false">D309+D321+D354+D358</f>
        <v>0</v>
      </c>
      <c r="E308" s="108" t="n">
        <f aca="false">E309+E321+E354+E358</f>
        <v>0</v>
      </c>
      <c r="F308" s="109" t="str">
        <f aca="false">IF(D308&lt;&gt;0,IF(E308/D308&gt;=100,"&gt;&gt;100",E308/D308*100),"-")</f>
        <v>-</v>
      </c>
    </row>
    <row r="309" customFormat="false" ht="12.75" hidden="false" customHeight="true" outlineLevel="0" collapsed="false">
      <c r="A309" s="105" t="n">
        <v>71</v>
      </c>
      <c r="B309" s="106" t="s">
        <v>750</v>
      </c>
      <c r="C309" s="107" t="s">
        <v>751</v>
      </c>
      <c r="D309" s="108" t="n">
        <f aca="false">D310+D314</f>
        <v>0</v>
      </c>
      <c r="E309" s="108" t="n">
        <f aca="false">E310+E314</f>
        <v>0</v>
      </c>
      <c r="F309" s="109" t="str">
        <f aca="false">IF(D309&lt;&gt;0,IF(E309/D309&gt;=100,"&gt;&gt;100",E309/D309*100),"-")</f>
        <v>-</v>
      </c>
    </row>
    <row r="310" customFormat="false" ht="12" hidden="false" customHeight="false" outlineLevel="0" collapsed="false">
      <c r="A310" s="105" t="n">
        <v>711</v>
      </c>
      <c r="B310" s="106" t="s">
        <v>752</v>
      </c>
      <c r="C310" s="107" t="s">
        <v>753</v>
      </c>
      <c r="D310" s="108" t="n">
        <f aca="false">SUM(D311:D313)</f>
        <v>0</v>
      </c>
      <c r="E310" s="108" t="n">
        <f aca="false">SUM(E311:E313)</f>
        <v>0</v>
      </c>
      <c r="F310" s="109" t="str">
        <f aca="false">IF(D310&lt;&gt;0,IF(E310/D310&gt;=100,"&gt;&gt;100",E310/D310*100),"-")</f>
        <v>-</v>
      </c>
    </row>
    <row r="311" customFormat="false" ht="12.75" hidden="false" customHeight="true" outlineLevel="0" collapsed="false">
      <c r="A311" s="105" t="n">
        <v>7111</v>
      </c>
      <c r="B311" s="106" t="s">
        <v>754</v>
      </c>
      <c r="C311" s="107" t="s">
        <v>755</v>
      </c>
      <c r="D311" s="111" t="n">
        <v>0</v>
      </c>
      <c r="E311" s="111"/>
      <c r="F311" s="109" t="str">
        <f aca="false">IF(D311&lt;&gt;0,IF(E311/D311&gt;=100,"&gt;&gt;100",E311/D311*100),"-")</f>
        <v>-</v>
      </c>
    </row>
    <row r="312" customFormat="false" ht="12.75" hidden="false" customHeight="true" outlineLevel="0" collapsed="false">
      <c r="A312" s="105" t="n">
        <v>7112</v>
      </c>
      <c r="B312" s="106" t="s">
        <v>756</v>
      </c>
      <c r="C312" s="107" t="s">
        <v>757</v>
      </c>
      <c r="D312" s="111" t="n">
        <v>0</v>
      </c>
      <c r="E312" s="111"/>
      <c r="F312" s="109" t="str">
        <f aca="false">IF(D312&lt;&gt;0,IF(E312/D312&gt;=100,"&gt;&gt;100",E312/D312*100),"-")</f>
        <v>-</v>
      </c>
    </row>
    <row r="313" customFormat="false" ht="12.75" hidden="false" customHeight="true" outlineLevel="0" collapsed="false">
      <c r="A313" s="105" t="n">
        <v>7113</v>
      </c>
      <c r="B313" s="106" t="s">
        <v>758</v>
      </c>
      <c r="C313" s="107" t="s">
        <v>759</v>
      </c>
      <c r="D313" s="111" t="n">
        <v>0</v>
      </c>
      <c r="E313" s="111"/>
      <c r="F313" s="109" t="str">
        <f aca="false">IF(D313&lt;&gt;0,IF(E313/D313&gt;=100,"&gt;&gt;100",E313/D313*100),"-")</f>
        <v>-</v>
      </c>
    </row>
    <row r="314" customFormat="false" ht="12.75" hidden="false" customHeight="true" outlineLevel="0" collapsed="false">
      <c r="A314" s="105" t="n">
        <v>712</v>
      </c>
      <c r="B314" s="106" t="s">
        <v>760</v>
      </c>
      <c r="C314" s="107" t="s">
        <v>761</v>
      </c>
      <c r="D314" s="108" t="n">
        <f aca="false">SUM(D315:D320)</f>
        <v>0</v>
      </c>
      <c r="E314" s="108" t="n">
        <f aca="false">SUM(E315:E320)</f>
        <v>0</v>
      </c>
      <c r="F314" s="109" t="str">
        <f aca="false">IF(D314&lt;&gt;0,IF(E314/D314&gt;=100,"&gt;&gt;100",E314/D314*100),"-")</f>
        <v>-</v>
      </c>
    </row>
    <row r="315" customFormat="false" ht="12.75" hidden="false" customHeight="true" outlineLevel="0" collapsed="false">
      <c r="A315" s="105" t="n">
        <v>7121</v>
      </c>
      <c r="B315" s="106" t="s">
        <v>762</v>
      </c>
      <c r="C315" s="107" t="s">
        <v>763</v>
      </c>
      <c r="D315" s="111" t="n">
        <v>0</v>
      </c>
      <c r="E315" s="111"/>
      <c r="F315" s="109" t="str">
        <f aca="false">IF(D315&lt;&gt;0,IF(E315/D315&gt;=100,"&gt;&gt;100",E315/D315*100),"-")</f>
        <v>-</v>
      </c>
    </row>
    <row r="316" customFormat="false" ht="12.75" hidden="false" customHeight="true" outlineLevel="0" collapsed="false">
      <c r="A316" s="105" t="n">
        <v>7122</v>
      </c>
      <c r="B316" s="106" t="s">
        <v>764</v>
      </c>
      <c r="C316" s="107" t="s">
        <v>765</v>
      </c>
      <c r="D316" s="111" t="n">
        <v>0</v>
      </c>
      <c r="E316" s="111"/>
      <c r="F316" s="109" t="str">
        <f aca="false">IF(D316&lt;&gt;0,IF(E316/D316&gt;=100,"&gt;&gt;100",E316/D316*100),"-")</f>
        <v>-</v>
      </c>
    </row>
    <row r="317" customFormat="false" ht="12.75" hidden="false" customHeight="true" outlineLevel="0" collapsed="false">
      <c r="A317" s="105" t="n">
        <v>7123</v>
      </c>
      <c r="B317" s="106" t="s">
        <v>161</v>
      </c>
      <c r="C317" s="107" t="s">
        <v>766</v>
      </c>
      <c r="D317" s="111" t="n">
        <v>0</v>
      </c>
      <c r="E317" s="111"/>
      <c r="F317" s="109" t="str">
        <f aca="false">IF(D317&lt;&gt;0,IF(E317/D317&gt;=100,"&gt;&gt;100",E317/D317*100),"-")</f>
        <v>-</v>
      </c>
    </row>
    <row r="318" customFormat="false" ht="12.75" hidden="false" customHeight="true" outlineLevel="0" collapsed="false">
      <c r="A318" s="105" t="n">
        <v>7124</v>
      </c>
      <c r="B318" s="106" t="s">
        <v>767</v>
      </c>
      <c r="C318" s="107" t="s">
        <v>768</v>
      </c>
      <c r="D318" s="111" t="n">
        <v>0</v>
      </c>
      <c r="E318" s="111"/>
      <c r="F318" s="109" t="str">
        <f aca="false">IF(D318&lt;&gt;0,IF(E318/D318&gt;=100,"&gt;&gt;100",E318/D318*100),"-")</f>
        <v>-</v>
      </c>
    </row>
    <row r="319" customFormat="false" ht="12.75" hidden="false" customHeight="true" outlineLevel="0" collapsed="false">
      <c r="A319" s="105" t="n">
        <v>7125</v>
      </c>
      <c r="B319" s="106" t="s">
        <v>769</v>
      </c>
      <c r="C319" s="107" t="s">
        <v>770</v>
      </c>
      <c r="D319" s="111" t="n">
        <v>0</v>
      </c>
      <c r="E319" s="111"/>
      <c r="F319" s="109" t="str">
        <f aca="false">IF(D319&lt;&gt;0,IF(E319/D319&gt;=100,"&gt;&gt;100",E319/D319*100),"-")</f>
        <v>-</v>
      </c>
    </row>
    <row r="320" customFormat="false" ht="12.75" hidden="false" customHeight="true" outlineLevel="0" collapsed="false">
      <c r="A320" s="105" t="n">
        <v>7126</v>
      </c>
      <c r="B320" s="106" t="s">
        <v>771</v>
      </c>
      <c r="C320" s="107" t="s">
        <v>772</v>
      </c>
      <c r="D320" s="111" t="n">
        <v>0</v>
      </c>
      <c r="E320" s="111"/>
      <c r="F320" s="109" t="str">
        <f aca="false">IF(D320&lt;&gt;0,IF(E320/D320&gt;=100,"&gt;&gt;100",E320/D320*100),"-")</f>
        <v>-</v>
      </c>
    </row>
    <row r="321" customFormat="false" ht="22.5" hidden="false" customHeight="false" outlineLevel="0" collapsed="false">
      <c r="A321" s="105" t="n">
        <v>72</v>
      </c>
      <c r="B321" s="112" t="s">
        <v>773</v>
      </c>
      <c r="C321" s="107" t="s">
        <v>774</v>
      </c>
      <c r="D321" s="108" t="n">
        <f aca="false">D322+D327+D336+D341+D346+D349</f>
        <v>0</v>
      </c>
      <c r="E321" s="108" t="n">
        <f aca="false">E322+E327+E336+E341+E346+E349</f>
        <v>0</v>
      </c>
      <c r="F321" s="109" t="str">
        <f aca="false">IF(D321&lt;&gt;0,IF(E321/D321&gt;=100,"&gt;&gt;100",E321/D321*100),"-")</f>
        <v>-</v>
      </c>
    </row>
    <row r="322" customFormat="false" ht="12.75" hidden="false" customHeight="true" outlineLevel="0" collapsed="false">
      <c r="A322" s="105" t="n">
        <v>721</v>
      </c>
      <c r="B322" s="106" t="s">
        <v>775</v>
      </c>
      <c r="C322" s="107" t="s">
        <v>776</v>
      </c>
      <c r="D322" s="108" t="n">
        <f aca="false">SUM(D323:D326)</f>
        <v>0</v>
      </c>
      <c r="E322" s="108" t="n">
        <f aca="false">SUM(E323:E326)</f>
        <v>0</v>
      </c>
      <c r="F322" s="109" t="str">
        <f aca="false">IF(D322&lt;&gt;0,IF(E322/D322&gt;=100,"&gt;&gt;100",E322/D322*100),"-")</f>
        <v>-</v>
      </c>
    </row>
    <row r="323" customFormat="false" ht="12.75" hidden="false" customHeight="true" outlineLevel="0" collapsed="false">
      <c r="A323" s="105" t="n">
        <v>7211</v>
      </c>
      <c r="B323" s="106" t="s">
        <v>777</v>
      </c>
      <c r="C323" s="107" t="s">
        <v>778</v>
      </c>
      <c r="D323" s="111" t="n">
        <v>0</v>
      </c>
      <c r="E323" s="111"/>
      <c r="F323" s="109" t="str">
        <f aca="false">IF(D323&lt;&gt;0,IF(E323/D323&gt;=100,"&gt;&gt;100",E323/D323*100),"-")</f>
        <v>-</v>
      </c>
    </row>
    <row r="324" customFormat="false" ht="12.75" hidden="false" customHeight="true" outlineLevel="0" collapsed="false">
      <c r="A324" s="105" t="n">
        <v>7212</v>
      </c>
      <c r="B324" s="106" t="s">
        <v>779</v>
      </c>
      <c r="C324" s="107" t="s">
        <v>780</v>
      </c>
      <c r="D324" s="111" t="n">
        <v>0</v>
      </c>
      <c r="E324" s="111"/>
      <c r="F324" s="109" t="str">
        <f aca="false">IF(D324&lt;&gt;0,IF(E324/D324&gt;=100,"&gt;&gt;100",E324/D324*100),"-")</f>
        <v>-</v>
      </c>
    </row>
    <row r="325" customFormat="false" ht="12.75" hidden="false" customHeight="true" outlineLevel="0" collapsed="false">
      <c r="A325" s="105" t="n">
        <v>7213</v>
      </c>
      <c r="B325" s="106" t="s">
        <v>781</v>
      </c>
      <c r="C325" s="107" t="s">
        <v>782</v>
      </c>
      <c r="D325" s="111" t="n">
        <v>0</v>
      </c>
      <c r="E325" s="111"/>
      <c r="F325" s="109" t="str">
        <f aca="false">IF(D325&lt;&gt;0,IF(E325/D325&gt;=100,"&gt;&gt;100",E325/D325*100),"-")</f>
        <v>-</v>
      </c>
    </row>
    <row r="326" customFormat="false" ht="12.75" hidden="false" customHeight="true" outlineLevel="0" collapsed="false">
      <c r="A326" s="105" t="n">
        <v>7214</v>
      </c>
      <c r="B326" s="106" t="s">
        <v>164</v>
      </c>
      <c r="C326" s="107" t="s">
        <v>783</v>
      </c>
      <c r="D326" s="111" t="n">
        <v>0</v>
      </c>
      <c r="E326" s="111"/>
      <c r="F326" s="109" t="str">
        <f aca="false">IF(D326&lt;&gt;0,IF(E326/D326&gt;=100,"&gt;&gt;100",E326/D326*100),"-")</f>
        <v>-</v>
      </c>
    </row>
    <row r="327" customFormat="false" ht="12.75" hidden="false" customHeight="true" outlineLevel="0" collapsed="false">
      <c r="A327" s="105" t="n">
        <v>722</v>
      </c>
      <c r="B327" s="106" t="s">
        <v>784</v>
      </c>
      <c r="C327" s="107" t="s">
        <v>785</v>
      </c>
      <c r="D327" s="108" t="n">
        <f aca="false">SUM(D328:D335)</f>
        <v>0</v>
      </c>
      <c r="E327" s="108" t="n">
        <f aca="false">SUM(E328:E335)</f>
        <v>0</v>
      </c>
      <c r="F327" s="109" t="str">
        <f aca="false">IF(D327&lt;&gt;0,IF(E327/D327&gt;=100,"&gt;&gt;100",E327/D327*100),"-")</f>
        <v>-</v>
      </c>
    </row>
    <row r="328" customFormat="false" ht="12.75" hidden="false" customHeight="true" outlineLevel="0" collapsed="false">
      <c r="A328" s="105" t="n">
        <v>7221</v>
      </c>
      <c r="B328" s="106" t="s">
        <v>166</v>
      </c>
      <c r="C328" s="107" t="s">
        <v>786</v>
      </c>
      <c r="D328" s="111" t="n">
        <v>0</v>
      </c>
      <c r="E328" s="111"/>
      <c r="F328" s="109" t="str">
        <f aca="false">IF(D328&lt;&gt;0,IF(E328/D328&gt;=100,"&gt;&gt;100",E328/D328*100),"-")</f>
        <v>-</v>
      </c>
    </row>
    <row r="329" customFormat="false" ht="12.75" hidden="false" customHeight="true" outlineLevel="0" collapsed="false">
      <c r="A329" s="105" t="n">
        <v>7222</v>
      </c>
      <c r="B329" s="106" t="s">
        <v>787</v>
      </c>
      <c r="C329" s="107" t="s">
        <v>788</v>
      </c>
      <c r="D329" s="111" t="n">
        <v>0</v>
      </c>
      <c r="E329" s="111"/>
      <c r="F329" s="109" t="str">
        <f aca="false">IF(D329&lt;&gt;0,IF(E329/D329&gt;=100,"&gt;&gt;100",E329/D329*100),"-")</f>
        <v>-</v>
      </c>
    </row>
    <row r="330" customFormat="false" ht="12.75" hidden="false" customHeight="true" outlineLevel="0" collapsed="false">
      <c r="A330" s="105" t="n">
        <v>7223</v>
      </c>
      <c r="B330" s="106" t="s">
        <v>168</v>
      </c>
      <c r="C330" s="107" t="s">
        <v>789</v>
      </c>
      <c r="D330" s="111" t="n">
        <v>0</v>
      </c>
      <c r="E330" s="111"/>
      <c r="F330" s="109" t="str">
        <f aca="false">IF(D330&lt;&gt;0,IF(E330/D330&gt;=100,"&gt;&gt;100",E330/D330*100),"-")</f>
        <v>-</v>
      </c>
    </row>
    <row r="331" customFormat="false" ht="12.75" hidden="false" customHeight="true" outlineLevel="0" collapsed="false">
      <c r="A331" s="105" t="n">
        <v>7224</v>
      </c>
      <c r="B331" s="106" t="s">
        <v>790</v>
      </c>
      <c r="C331" s="107" t="s">
        <v>791</v>
      </c>
      <c r="D331" s="111" t="n">
        <v>0</v>
      </c>
      <c r="E331" s="111"/>
      <c r="F331" s="109" t="str">
        <f aca="false">IF(D331&lt;&gt;0,IF(E331/D331&gt;=100,"&gt;&gt;100",E331/D331*100),"-")</f>
        <v>-</v>
      </c>
    </row>
    <row r="332" customFormat="false" ht="12.75" hidden="false" customHeight="true" outlineLevel="0" collapsed="false">
      <c r="A332" s="113" t="n">
        <v>7225</v>
      </c>
      <c r="B332" s="110" t="s">
        <v>792</v>
      </c>
      <c r="C332" s="114" t="s">
        <v>793</v>
      </c>
      <c r="D332" s="115" t="n">
        <v>0</v>
      </c>
      <c r="E332" s="115"/>
      <c r="F332" s="109" t="str">
        <f aca="false">IF(D332&lt;&gt;0,IF(E332/D332&gt;=100,"&gt;&gt;100",E332/D332*100),"-")</f>
        <v>-</v>
      </c>
    </row>
    <row r="333" customFormat="false" ht="12.75" hidden="false" customHeight="true" outlineLevel="0" collapsed="false">
      <c r="A333" s="105" t="n">
        <v>7226</v>
      </c>
      <c r="B333" s="106" t="s">
        <v>170</v>
      </c>
      <c r="C333" s="107" t="s">
        <v>794</v>
      </c>
      <c r="D333" s="111" t="n">
        <v>0</v>
      </c>
      <c r="E333" s="111"/>
      <c r="F333" s="109" t="str">
        <f aca="false">IF(D333&lt;&gt;0,IF(E333/D333&gt;=100,"&gt;&gt;100",E333/D333*100),"-")</f>
        <v>-</v>
      </c>
    </row>
    <row r="334" customFormat="false" ht="12.75" hidden="false" customHeight="true" outlineLevel="0" collapsed="false">
      <c r="A334" s="105" t="n">
        <v>7227</v>
      </c>
      <c r="B334" s="106" t="s">
        <v>171</v>
      </c>
      <c r="C334" s="107" t="s">
        <v>795</v>
      </c>
      <c r="D334" s="111" t="n">
        <v>0</v>
      </c>
      <c r="E334" s="111"/>
      <c r="F334" s="109" t="str">
        <f aca="false">IF(D334&lt;&gt;0,IF(E334/D334&gt;=100,"&gt;&gt;100",E334/D334*100),"-")</f>
        <v>-</v>
      </c>
    </row>
    <row r="335" customFormat="false" ht="12.75" hidden="false" customHeight="true" outlineLevel="0" collapsed="false">
      <c r="A335" s="105" t="s">
        <v>796</v>
      </c>
      <c r="B335" s="106" t="s">
        <v>797</v>
      </c>
      <c r="C335" s="107" t="s">
        <v>796</v>
      </c>
      <c r="D335" s="111" t="n">
        <v>0</v>
      </c>
      <c r="E335" s="111"/>
      <c r="F335" s="109" t="str">
        <f aca="false">IF(D335&lt;&gt;0,IF(E335/D335&gt;=100,"&gt;&gt;100",E335/D335*100),"-")</f>
        <v>-</v>
      </c>
    </row>
    <row r="336" customFormat="false" ht="12.75" hidden="false" customHeight="true" outlineLevel="0" collapsed="false">
      <c r="A336" s="105" t="n">
        <v>723</v>
      </c>
      <c r="B336" s="112" t="s">
        <v>798</v>
      </c>
      <c r="C336" s="107" t="s">
        <v>799</v>
      </c>
      <c r="D336" s="108" t="n">
        <f aca="false">SUM(D337:D340)</f>
        <v>0</v>
      </c>
      <c r="E336" s="108" t="n">
        <f aca="false">SUM(E337:E340)</f>
        <v>0</v>
      </c>
      <c r="F336" s="109" t="str">
        <f aca="false">IF(D336&lt;&gt;0,IF(E336/D336&gt;=100,"&gt;&gt;100",E336/D336*100),"-")</f>
        <v>-</v>
      </c>
    </row>
    <row r="337" customFormat="false" ht="12.75" hidden="false" customHeight="true" outlineLevel="0" collapsed="false">
      <c r="A337" s="105" t="n">
        <v>7231</v>
      </c>
      <c r="B337" s="106" t="s">
        <v>800</v>
      </c>
      <c r="C337" s="107" t="s">
        <v>801</v>
      </c>
      <c r="D337" s="111" t="n">
        <v>0</v>
      </c>
      <c r="E337" s="111"/>
      <c r="F337" s="109" t="str">
        <f aca="false">IF(D337&lt;&gt;0,IF(E337/D337&gt;=100,"&gt;&gt;100",E337/D337*100),"-")</f>
        <v>-</v>
      </c>
    </row>
    <row r="338" customFormat="false" ht="12.75" hidden="false" customHeight="true" outlineLevel="0" collapsed="false">
      <c r="A338" s="105" t="n">
        <v>7232</v>
      </c>
      <c r="B338" s="106" t="s">
        <v>802</v>
      </c>
      <c r="C338" s="107" t="s">
        <v>803</v>
      </c>
      <c r="D338" s="111" t="n">
        <v>0</v>
      </c>
      <c r="E338" s="111"/>
      <c r="F338" s="109" t="str">
        <f aca="false">IF(D338&lt;&gt;0,IF(E338/D338&gt;=100,"&gt;&gt;100",E338/D338*100),"-")</f>
        <v>-</v>
      </c>
    </row>
    <row r="339" customFormat="false" ht="12.75" hidden="false" customHeight="true" outlineLevel="0" collapsed="false">
      <c r="A339" s="105" t="n">
        <v>7233</v>
      </c>
      <c r="B339" s="106" t="s">
        <v>804</v>
      </c>
      <c r="C339" s="107" t="s">
        <v>805</v>
      </c>
      <c r="D339" s="111" t="n">
        <v>0</v>
      </c>
      <c r="E339" s="111"/>
      <c r="F339" s="109" t="str">
        <f aca="false">IF(D339&lt;&gt;0,IF(E339/D339&gt;=100,"&gt;&gt;100",E339/D339*100),"-")</f>
        <v>-</v>
      </c>
    </row>
    <row r="340" customFormat="false" ht="12.75" hidden="false" customHeight="true" outlineLevel="0" collapsed="false">
      <c r="A340" s="105" t="n">
        <v>7234</v>
      </c>
      <c r="B340" s="112" t="s">
        <v>806</v>
      </c>
      <c r="C340" s="107" t="s">
        <v>807</v>
      </c>
      <c r="D340" s="111" t="n">
        <v>0</v>
      </c>
      <c r="E340" s="111"/>
      <c r="F340" s="109" t="str">
        <f aca="false">IF(D340&lt;&gt;0,IF(E340/D340&gt;=100,"&gt;&gt;100",E340/D340*100),"-")</f>
        <v>-</v>
      </c>
    </row>
    <row r="341" customFormat="false" ht="22.5" hidden="false" customHeight="false" outlineLevel="0" collapsed="false">
      <c r="A341" s="105" t="n">
        <v>724</v>
      </c>
      <c r="B341" s="112" t="s">
        <v>808</v>
      </c>
      <c r="C341" s="107" t="s">
        <v>809</v>
      </c>
      <c r="D341" s="108" t="n">
        <f aca="false">SUM(D342:D345)</f>
        <v>0</v>
      </c>
      <c r="E341" s="108" t="n">
        <f aca="false">SUM(E342:E345)</f>
        <v>0</v>
      </c>
      <c r="F341" s="109" t="str">
        <f aca="false">IF(D341&lt;&gt;0,IF(E341/D341&gt;=100,"&gt;&gt;100",E341/D341*100),"-")</f>
        <v>-</v>
      </c>
    </row>
    <row r="342" customFormat="false" ht="12.75" hidden="false" customHeight="true" outlineLevel="0" collapsed="false">
      <c r="A342" s="105" t="n">
        <v>7241</v>
      </c>
      <c r="B342" s="106" t="s">
        <v>810</v>
      </c>
      <c r="C342" s="107" t="s">
        <v>811</v>
      </c>
      <c r="D342" s="111" t="n">
        <v>0</v>
      </c>
      <c r="E342" s="111"/>
      <c r="F342" s="109" t="str">
        <f aca="false">IF(D342&lt;&gt;0,IF(E342/D342&gt;=100,"&gt;&gt;100",E342/D342*100),"-")</f>
        <v>-</v>
      </c>
    </row>
    <row r="343" customFormat="false" ht="12.75" hidden="false" customHeight="true" outlineLevel="0" collapsed="false">
      <c r="A343" s="105" t="n">
        <v>7242</v>
      </c>
      <c r="B343" s="106" t="s">
        <v>812</v>
      </c>
      <c r="C343" s="107" t="s">
        <v>813</v>
      </c>
      <c r="D343" s="111" t="n">
        <v>0</v>
      </c>
      <c r="E343" s="111"/>
      <c r="F343" s="109" t="str">
        <f aca="false">IF(D343&lt;&gt;0,IF(E343/D343&gt;=100,"&gt;&gt;100",E343/D343*100),"-")</f>
        <v>-</v>
      </c>
    </row>
    <row r="344" customFormat="false" ht="12.75" hidden="false" customHeight="true" outlineLevel="0" collapsed="false">
      <c r="A344" s="105" t="n">
        <v>7243</v>
      </c>
      <c r="B344" s="106" t="s">
        <v>814</v>
      </c>
      <c r="C344" s="107" t="s">
        <v>815</v>
      </c>
      <c r="D344" s="111" t="n">
        <v>0</v>
      </c>
      <c r="E344" s="111"/>
      <c r="F344" s="109" t="str">
        <f aca="false">IF(D344&lt;&gt;0,IF(E344/D344&gt;=100,"&gt;&gt;100",E344/D344*100),"-")</f>
        <v>-</v>
      </c>
    </row>
    <row r="345" customFormat="false" ht="12.75" hidden="false" customHeight="true" outlineLevel="0" collapsed="false">
      <c r="A345" s="105" t="n">
        <v>7244</v>
      </c>
      <c r="B345" s="106" t="s">
        <v>816</v>
      </c>
      <c r="C345" s="107" t="s">
        <v>817</v>
      </c>
      <c r="D345" s="111" t="n">
        <v>0</v>
      </c>
      <c r="E345" s="111"/>
      <c r="F345" s="109" t="str">
        <f aca="false">IF(D345&lt;&gt;0,IF(E345/D345&gt;=100,"&gt;&gt;100",E345/D345*100),"-")</f>
        <v>-</v>
      </c>
    </row>
    <row r="346" customFormat="false" ht="12.75" hidden="false" customHeight="true" outlineLevel="0" collapsed="false">
      <c r="A346" s="105" t="n">
        <v>725</v>
      </c>
      <c r="B346" s="106" t="s">
        <v>818</v>
      </c>
      <c r="C346" s="107" t="s">
        <v>819</v>
      </c>
      <c r="D346" s="108" t="n">
        <f aca="false">SUM(D347:D348)</f>
        <v>0</v>
      </c>
      <c r="E346" s="108" t="n">
        <f aca="false">SUM(E347:E348)</f>
        <v>0</v>
      </c>
      <c r="F346" s="109" t="str">
        <f aca="false">IF(D346&lt;&gt;0,IF(E346/D346&gt;=100,"&gt;&gt;100",E346/D346*100),"-")</f>
        <v>-</v>
      </c>
    </row>
    <row r="347" customFormat="false" ht="12.75" hidden="false" customHeight="true" outlineLevel="0" collapsed="false">
      <c r="A347" s="105" t="n">
        <v>7251</v>
      </c>
      <c r="B347" s="106" t="s">
        <v>820</v>
      </c>
      <c r="C347" s="107" t="s">
        <v>821</v>
      </c>
      <c r="D347" s="111" t="n">
        <v>0</v>
      </c>
      <c r="E347" s="111"/>
      <c r="F347" s="109" t="str">
        <f aca="false">IF(D347&lt;&gt;0,IF(E347/D347&gt;=100,"&gt;&gt;100",E347/D347*100),"-")</f>
        <v>-</v>
      </c>
    </row>
    <row r="348" customFormat="false" ht="12.75" hidden="false" customHeight="true" outlineLevel="0" collapsed="false">
      <c r="A348" s="105" t="n">
        <v>7252</v>
      </c>
      <c r="B348" s="106" t="s">
        <v>822</v>
      </c>
      <c r="C348" s="107" t="s">
        <v>823</v>
      </c>
      <c r="D348" s="111" t="n">
        <v>0</v>
      </c>
      <c r="E348" s="111"/>
      <c r="F348" s="109" t="str">
        <f aca="false">IF(D348&lt;&gt;0,IF(E348/D348&gt;=100,"&gt;&gt;100",E348/D348*100),"-")</f>
        <v>-</v>
      </c>
    </row>
    <row r="349" customFormat="false" ht="12.75" hidden="false" customHeight="true" outlineLevel="0" collapsed="false">
      <c r="A349" s="105" t="n">
        <v>726</v>
      </c>
      <c r="B349" s="106" t="s">
        <v>824</v>
      </c>
      <c r="C349" s="107" t="s">
        <v>825</v>
      </c>
      <c r="D349" s="108" t="n">
        <f aca="false">SUM(D350:D353)</f>
        <v>0</v>
      </c>
      <c r="E349" s="108" t="n">
        <f aca="false">SUM(E350:E353)</f>
        <v>0</v>
      </c>
      <c r="F349" s="109" t="str">
        <f aca="false">IF(D349&lt;&gt;0,IF(E349/D349&gt;=100,"&gt;&gt;100",E349/D349*100),"-")</f>
        <v>-</v>
      </c>
    </row>
    <row r="350" customFormat="false" ht="12.75" hidden="false" customHeight="true" outlineLevel="0" collapsed="false">
      <c r="A350" s="105" t="n">
        <v>7261</v>
      </c>
      <c r="B350" s="106" t="s">
        <v>826</v>
      </c>
      <c r="C350" s="107" t="s">
        <v>827</v>
      </c>
      <c r="D350" s="111" t="n">
        <v>0</v>
      </c>
      <c r="E350" s="111"/>
      <c r="F350" s="109" t="str">
        <f aca="false">IF(D350&lt;&gt;0,IF(E350/D350&gt;=100,"&gt;&gt;100",E350/D350*100),"-")</f>
        <v>-</v>
      </c>
    </row>
    <row r="351" customFormat="false" ht="12.75" hidden="false" customHeight="true" outlineLevel="0" collapsed="false">
      <c r="A351" s="105" t="n">
        <v>7262</v>
      </c>
      <c r="B351" s="106" t="s">
        <v>828</v>
      </c>
      <c r="C351" s="107" t="s">
        <v>829</v>
      </c>
      <c r="D351" s="111" t="n">
        <v>0</v>
      </c>
      <c r="E351" s="111"/>
      <c r="F351" s="109" t="str">
        <f aca="false">IF(D351&lt;&gt;0,IF(E351/D351&gt;=100,"&gt;&gt;100",E351/D351*100),"-")</f>
        <v>-</v>
      </c>
    </row>
    <row r="352" customFormat="false" ht="12.75" hidden="false" customHeight="true" outlineLevel="0" collapsed="false">
      <c r="A352" s="105" t="n">
        <v>7263</v>
      </c>
      <c r="B352" s="106" t="s">
        <v>830</v>
      </c>
      <c r="C352" s="107" t="s">
        <v>831</v>
      </c>
      <c r="D352" s="111" t="n">
        <v>0</v>
      </c>
      <c r="E352" s="111"/>
      <c r="F352" s="109" t="str">
        <f aca="false">IF(D352&lt;&gt;0,IF(E352/D352&gt;=100,"&gt;&gt;100",E352/D352*100),"-")</f>
        <v>-</v>
      </c>
    </row>
    <row r="353" customFormat="false" ht="12.75" hidden="false" customHeight="true" outlineLevel="0" collapsed="false">
      <c r="A353" s="105" t="n">
        <v>7264</v>
      </c>
      <c r="B353" s="106" t="s">
        <v>832</v>
      </c>
      <c r="C353" s="107" t="s">
        <v>833</v>
      </c>
      <c r="D353" s="111" t="n">
        <v>0</v>
      </c>
      <c r="E353" s="111"/>
      <c r="F353" s="109" t="str">
        <f aca="false">IF(D353&lt;&gt;0,IF(E353/D353&gt;=100,"&gt;&gt;100",E353/D353*100),"-")</f>
        <v>-</v>
      </c>
    </row>
    <row r="354" customFormat="false" ht="12" hidden="false" customHeight="false" outlineLevel="0" collapsed="false">
      <c r="A354" s="105" t="n">
        <v>73</v>
      </c>
      <c r="B354" s="106" t="s">
        <v>834</v>
      </c>
      <c r="C354" s="107" t="s">
        <v>835</v>
      </c>
      <c r="D354" s="108" t="n">
        <f aca="false">D355</f>
        <v>0</v>
      </c>
      <c r="E354" s="108" t="n">
        <f aca="false">E355</f>
        <v>0</v>
      </c>
      <c r="F354" s="109" t="str">
        <f aca="false">IF(D354&lt;&gt;0,IF(E354/D354&gt;=100,"&gt;&gt;100",E354/D354*100),"-")</f>
        <v>-</v>
      </c>
    </row>
    <row r="355" customFormat="false" ht="22.5" hidden="false" customHeight="false" outlineLevel="0" collapsed="false">
      <c r="A355" s="105" t="n">
        <v>731</v>
      </c>
      <c r="B355" s="106" t="s">
        <v>836</v>
      </c>
      <c r="C355" s="107" t="s">
        <v>837</v>
      </c>
      <c r="D355" s="108" t="n">
        <f aca="false">SUM(D356:D357)</f>
        <v>0</v>
      </c>
      <c r="E355" s="108" t="n">
        <f aca="false">SUM(E356:E357)</f>
        <v>0</v>
      </c>
      <c r="F355" s="109" t="str">
        <f aca="false">IF(D355&lt;&gt;0,IF(E355/D355&gt;=100,"&gt;&gt;100",E355/D355*100),"-")</f>
        <v>-</v>
      </c>
    </row>
    <row r="356" customFormat="false" ht="12.75" hidden="false" customHeight="true" outlineLevel="0" collapsed="false">
      <c r="A356" s="105" t="n">
        <v>7311</v>
      </c>
      <c r="B356" s="106" t="s">
        <v>838</v>
      </c>
      <c r="C356" s="107" t="s">
        <v>839</v>
      </c>
      <c r="D356" s="111" t="n">
        <v>0</v>
      </c>
      <c r="E356" s="111"/>
      <c r="F356" s="109" t="str">
        <f aca="false">IF(D356&lt;&gt;0,IF(E356/D356&gt;=100,"&gt;&gt;100",E356/D356*100),"-")</f>
        <v>-</v>
      </c>
    </row>
    <row r="357" customFormat="false" ht="12.75" hidden="false" customHeight="true" outlineLevel="0" collapsed="false">
      <c r="A357" s="105" t="n">
        <v>7312</v>
      </c>
      <c r="B357" s="106" t="s">
        <v>840</v>
      </c>
      <c r="C357" s="107" t="s">
        <v>841</v>
      </c>
      <c r="D357" s="111" t="n">
        <v>0</v>
      </c>
      <c r="E357" s="111"/>
      <c r="F357" s="109" t="str">
        <f aca="false">IF(D357&lt;&gt;0,IF(E357/D357&gt;=100,"&gt;&gt;100",E357/D357*100),"-")</f>
        <v>-</v>
      </c>
    </row>
    <row r="358" customFormat="false" ht="12.75" hidden="false" customHeight="true" outlineLevel="0" collapsed="false">
      <c r="A358" s="105" t="n">
        <v>74</v>
      </c>
      <c r="B358" s="106" t="s">
        <v>842</v>
      </c>
      <c r="C358" s="107" t="s">
        <v>843</v>
      </c>
      <c r="D358" s="108" t="n">
        <f aca="false">D359</f>
        <v>0</v>
      </c>
      <c r="E358" s="108" t="n">
        <f aca="false">E359</f>
        <v>0</v>
      </c>
      <c r="F358" s="109" t="str">
        <f aca="false">IF(D358&lt;&gt;0,IF(E358/D358&gt;=100,"&gt;&gt;100",E358/D358*100),"-")</f>
        <v>-</v>
      </c>
    </row>
    <row r="359" customFormat="false" ht="12.75" hidden="false" customHeight="true" outlineLevel="0" collapsed="false">
      <c r="A359" s="105" t="n">
        <v>741</v>
      </c>
      <c r="B359" s="106" t="s">
        <v>111</v>
      </c>
      <c r="C359" s="107" t="s">
        <v>844</v>
      </c>
      <c r="D359" s="111" t="n">
        <v>0</v>
      </c>
      <c r="E359" s="111"/>
      <c r="F359" s="109" t="str">
        <f aca="false">IF(D359&lt;&gt;0,IF(E359/D359&gt;=100,"&gt;&gt;100",E359/D359*100),"-")</f>
        <v>-</v>
      </c>
    </row>
    <row r="360" customFormat="false" ht="12.75" hidden="false" customHeight="true" outlineLevel="0" collapsed="false">
      <c r="A360" s="105" t="n">
        <v>4</v>
      </c>
      <c r="B360" s="106" t="s">
        <v>845</v>
      </c>
      <c r="C360" s="107" t="s">
        <v>846</v>
      </c>
      <c r="D360" s="108" t="n">
        <f aca="false">D361+D373+D406+D410+D412</f>
        <v>14677.45</v>
      </c>
      <c r="E360" s="108" t="n">
        <f aca="false">E361+E373+E406+E410+E412</f>
        <v>998.86</v>
      </c>
      <c r="F360" s="109" t="n">
        <f aca="false">IF(D360&lt;&gt;0,IF(E360/D360&gt;=100,"&gt;&gt;100",E360/D360*100),"-")</f>
        <v>6.80540557113122</v>
      </c>
    </row>
    <row r="361" customFormat="false" ht="12.75" hidden="false" customHeight="true" outlineLevel="0" collapsed="false">
      <c r="A361" s="105" t="n">
        <v>41</v>
      </c>
      <c r="B361" s="106" t="s">
        <v>847</v>
      </c>
      <c r="C361" s="107" t="s">
        <v>848</v>
      </c>
      <c r="D361" s="108" t="n">
        <f aca="false">D362+D366</f>
        <v>0</v>
      </c>
      <c r="E361" s="108" t="n">
        <f aca="false">E362+E366</f>
        <v>0</v>
      </c>
      <c r="F361" s="109" t="str">
        <f aca="false">IF(D361&lt;&gt;0,IF(E361/D361&gt;=100,"&gt;&gt;100",E361/D361*100),"-")</f>
        <v>-</v>
      </c>
    </row>
    <row r="362" customFormat="false" ht="12.75" hidden="false" customHeight="true" outlineLevel="0" collapsed="false">
      <c r="A362" s="105" t="n">
        <v>411</v>
      </c>
      <c r="B362" s="106" t="s">
        <v>849</v>
      </c>
      <c r="C362" s="107" t="s">
        <v>850</v>
      </c>
      <c r="D362" s="108" t="n">
        <f aca="false">SUM(D363:D365)</f>
        <v>0</v>
      </c>
      <c r="E362" s="108" t="n">
        <f aca="false">SUM(E363:E365)</f>
        <v>0</v>
      </c>
      <c r="F362" s="109" t="str">
        <f aca="false">IF(D362&lt;&gt;0,IF(E362/D362&gt;=100,"&gt;&gt;100",E362/D362*100),"-")</f>
        <v>-</v>
      </c>
    </row>
    <row r="363" customFormat="false" ht="12.75" hidden="false" customHeight="true" outlineLevel="0" collapsed="false">
      <c r="A363" s="105" t="n">
        <v>4111</v>
      </c>
      <c r="B363" s="106" t="s">
        <v>754</v>
      </c>
      <c r="C363" s="107" t="s">
        <v>851</v>
      </c>
      <c r="D363" s="111" t="n">
        <v>0</v>
      </c>
      <c r="E363" s="111"/>
      <c r="F363" s="109" t="str">
        <f aca="false">IF(D363&lt;&gt;0,IF(E363/D363&gt;=100,"&gt;&gt;100",E363/D363*100),"-")</f>
        <v>-</v>
      </c>
    </row>
    <row r="364" customFormat="false" ht="12.75" hidden="false" customHeight="true" outlineLevel="0" collapsed="false">
      <c r="A364" s="105" t="n">
        <v>4112</v>
      </c>
      <c r="B364" s="106" t="s">
        <v>756</v>
      </c>
      <c r="C364" s="107" t="s">
        <v>852</v>
      </c>
      <c r="D364" s="111" t="n">
        <v>0</v>
      </c>
      <c r="E364" s="111"/>
      <c r="F364" s="109" t="str">
        <f aca="false">IF(D364&lt;&gt;0,IF(E364/D364&gt;=100,"&gt;&gt;100",E364/D364*100),"-")</f>
        <v>-</v>
      </c>
    </row>
    <row r="365" customFormat="false" ht="12.75" hidden="false" customHeight="true" outlineLevel="0" collapsed="false">
      <c r="A365" s="105" t="n">
        <v>4113</v>
      </c>
      <c r="B365" s="106" t="s">
        <v>853</v>
      </c>
      <c r="C365" s="107" t="s">
        <v>854</v>
      </c>
      <c r="D365" s="111" t="n">
        <v>0</v>
      </c>
      <c r="E365" s="111"/>
      <c r="F365" s="109" t="str">
        <f aca="false">IF(D365&lt;&gt;0,IF(E365/D365&gt;=100,"&gt;&gt;100",E365/D365*100),"-")</f>
        <v>-</v>
      </c>
    </row>
    <row r="366" customFormat="false" ht="12.75" hidden="false" customHeight="true" outlineLevel="0" collapsed="false">
      <c r="A366" s="105" t="n">
        <v>412</v>
      </c>
      <c r="B366" s="106" t="s">
        <v>855</v>
      </c>
      <c r="C366" s="107" t="s">
        <v>856</v>
      </c>
      <c r="D366" s="108" t="n">
        <f aca="false">SUM(D367:D372)</f>
        <v>0</v>
      </c>
      <c r="E366" s="108" t="n">
        <f aca="false">SUM(E367:E372)</f>
        <v>0</v>
      </c>
      <c r="F366" s="109" t="str">
        <f aca="false">IF(D366&lt;&gt;0,IF(E366/D366&gt;=100,"&gt;&gt;100",E366/D366*100),"-")</f>
        <v>-</v>
      </c>
    </row>
    <row r="367" customFormat="false" ht="12.75" hidden="false" customHeight="true" outlineLevel="0" collapsed="false">
      <c r="A367" s="105" t="n">
        <v>4121</v>
      </c>
      <c r="B367" s="106" t="s">
        <v>762</v>
      </c>
      <c r="C367" s="107" t="s">
        <v>857</v>
      </c>
      <c r="D367" s="111" t="n">
        <v>0</v>
      </c>
      <c r="E367" s="111"/>
      <c r="F367" s="109" t="str">
        <f aca="false">IF(D367&lt;&gt;0,IF(E367/D367&gt;=100,"&gt;&gt;100",E367/D367*100),"-")</f>
        <v>-</v>
      </c>
    </row>
    <row r="368" customFormat="false" ht="12.75" hidden="false" customHeight="true" outlineLevel="0" collapsed="false">
      <c r="A368" s="105" t="n">
        <v>4122</v>
      </c>
      <c r="B368" s="106" t="s">
        <v>764</v>
      </c>
      <c r="C368" s="107" t="s">
        <v>858</v>
      </c>
      <c r="D368" s="111" t="n">
        <v>0</v>
      </c>
      <c r="E368" s="111"/>
      <c r="F368" s="109" t="str">
        <f aca="false">IF(D368&lt;&gt;0,IF(E368/D368&gt;=100,"&gt;&gt;100",E368/D368*100),"-")</f>
        <v>-</v>
      </c>
    </row>
    <row r="369" customFormat="false" ht="12.75" hidden="false" customHeight="true" outlineLevel="0" collapsed="false">
      <c r="A369" s="105" t="n">
        <v>4123</v>
      </c>
      <c r="B369" s="106" t="s">
        <v>161</v>
      </c>
      <c r="C369" s="107" t="s">
        <v>859</v>
      </c>
      <c r="D369" s="111" t="n">
        <v>0</v>
      </c>
      <c r="E369" s="111"/>
      <c r="F369" s="109" t="str">
        <f aca="false">IF(D369&lt;&gt;0,IF(E369/D369&gt;=100,"&gt;&gt;100",E369/D369*100),"-")</f>
        <v>-</v>
      </c>
    </row>
    <row r="370" customFormat="false" ht="12.75" hidden="false" customHeight="true" outlineLevel="0" collapsed="false">
      <c r="A370" s="105" t="n">
        <v>4124</v>
      </c>
      <c r="B370" s="106" t="s">
        <v>767</v>
      </c>
      <c r="C370" s="107" t="s">
        <v>860</v>
      </c>
      <c r="D370" s="111" t="n">
        <v>0</v>
      </c>
      <c r="E370" s="111"/>
      <c r="F370" s="109" t="str">
        <f aca="false">IF(D370&lt;&gt;0,IF(E370/D370&gt;=100,"&gt;&gt;100",E370/D370*100),"-")</f>
        <v>-</v>
      </c>
    </row>
    <row r="371" customFormat="false" ht="12.75" hidden="false" customHeight="true" outlineLevel="0" collapsed="false">
      <c r="A371" s="105" t="n">
        <v>4125</v>
      </c>
      <c r="B371" s="106" t="s">
        <v>769</v>
      </c>
      <c r="C371" s="107" t="s">
        <v>861</v>
      </c>
      <c r="D371" s="111" t="n">
        <v>0</v>
      </c>
      <c r="E371" s="111"/>
      <c r="F371" s="109" t="str">
        <f aca="false">IF(D371&lt;&gt;0,IF(E371/D371&gt;=100,"&gt;&gt;100",E371/D371*100),"-")</f>
        <v>-</v>
      </c>
    </row>
    <row r="372" customFormat="false" ht="12.75" hidden="false" customHeight="true" outlineLevel="0" collapsed="false">
      <c r="A372" s="105" t="n">
        <v>4126</v>
      </c>
      <c r="B372" s="106" t="s">
        <v>771</v>
      </c>
      <c r="C372" s="107" t="s">
        <v>862</v>
      </c>
      <c r="D372" s="111" t="n">
        <v>0</v>
      </c>
      <c r="E372" s="111"/>
      <c r="F372" s="109" t="str">
        <f aca="false">IF(D372&lt;&gt;0,IF(E372/D372&gt;=100,"&gt;&gt;100",E372/D372*100),"-")</f>
        <v>-</v>
      </c>
    </row>
    <row r="373" customFormat="false" ht="22.5" hidden="false" customHeight="false" outlineLevel="0" collapsed="false">
      <c r="A373" s="105" t="n">
        <v>42</v>
      </c>
      <c r="B373" s="112" t="s">
        <v>863</v>
      </c>
      <c r="C373" s="107" t="s">
        <v>864</v>
      </c>
      <c r="D373" s="108" t="n">
        <f aca="false">D374+D379+D388+D393+D398+D401</f>
        <v>0</v>
      </c>
      <c r="E373" s="108" t="n">
        <f aca="false">E374+E379+E388+E393+E398+E401</f>
        <v>998.86</v>
      </c>
      <c r="F373" s="109" t="str">
        <f aca="false">IF(D373&lt;&gt;0,IF(E373/D373&gt;=100,"&gt;&gt;100",E373/D373*100),"-")</f>
        <v>-</v>
      </c>
    </row>
    <row r="374" customFormat="false" ht="12.75" hidden="false" customHeight="true" outlineLevel="0" collapsed="false">
      <c r="A374" s="105" t="n">
        <v>421</v>
      </c>
      <c r="B374" s="106" t="s">
        <v>865</v>
      </c>
      <c r="C374" s="107" t="s">
        <v>866</v>
      </c>
      <c r="D374" s="108" t="n">
        <f aca="false">SUM(D375:D378)</f>
        <v>0</v>
      </c>
      <c r="E374" s="108" t="n">
        <f aca="false">SUM(E375:E378)</f>
        <v>0</v>
      </c>
      <c r="F374" s="109" t="str">
        <f aca="false">IF(D374&lt;&gt;0,IF(E374/D374&gt;=100,"&gt;&gt;100",E374/D374*100),"-")</f>
        <v>-</v>
      </c>
    </row>
    <row r="375" customFormat="false" ht="12.75" hidden="false" customHeight="true" outlineLevel="0" collapsed="false">
      <c r="A375" s="105" t="n">
        <v>4211</v>
      </c>
      <c r="B375" s="106" t="s">
        <v>777</v>
      </c>
      <c r="C375" s="107" t="s">
        <v>867</v>
      </c>
      <c r="D375" s="111" t="n">
        <v>0</v>
      </c>
      <c r="E375" s="111"/>
      <c r="F375" s="109" t="str">
        <f aca="false">IF(D375&lt;&gt;0,IF(E375/D375&gt;=100,"&gt;&gt;100",E375/D375*100),"-")</f>
        <v>-</v>
      </c>
    </row>
    <row r="376" customFormat="false" ht="12.75" hidden="false" customHeight="true" outlineLevel="0" collapsed="false">
      <c r="A376" s="105" t="n">
        <v>4212</v>
      </c>
      <c r="B376" s="106" t="s">
        <v>779</v>
      </c>
      <c r="C376" s="107" t="s">
        <v>868</v>
      </c>
      <c r="D376" s="111" t="n">
        <v>0</v>
      </c>
      <c r="E376" s="111"/>
      <c r="F376" s="109" t="str">
        <f aca="false">IF(D376&lt;&gt;0,IF(E376/D376&gt;=100,"&gt;&gt;100",E376/D376*100),"-")</f>
        <v>-</v>
      </c>
    </row>
    <row r="377" customFormat="false" ht="12.75" hidden="false" customHeight="true" outlineLevel="0" collapsed="false">
      <c r="A377" s="105" t="n">
        <v>4213</v>
      </c>
      <c r="B377" s="106" t="s">
        <v>781</v>
      </c>
      <c r="C377" s="107" t="s">
        <v>869</v>
      </c>
      <c r="D377" s="111" t="n">
        <v>0</v>
      </c>
      <c r="E377" s="111"/>
      <c r="F377" s="109" t="str">
        <f aca="false">IF(D377&lt;&gt;0,IF(E377/D377&gt;=100,"&gt;&gt;100",E377/D377*100),"-")</f>
        <v>-</v>
      </c>
    </row>
    <row r="378" customFormat="false" ht="12.75" hidden="false" customHeight="true" outlineLevel="0" collapsed="false">
      <c r="A378" s="105" t="n">
        <v>4214</v>
      </c>
      <c r="B378" s="106" t="s">
        <v>164</v>
      </c>
      <c r="C378" s="107" t="s">
        <v>870</v>
      </c>
      <c r="D378" s="111" t="n">
        <v>0</v>
      </c>
      <c r="E378" s="111"/>
      <c r="F378" s="109" t="str">
        <f aca="false">IF(D378&lt;&gt;0,IF(E378/D378&gt;=100,"&gt;&gt;100",E378/D378*100),"-")</f>
        <v>-</v>
      </c>
    </row>
    <row r="379" customFormat="false" ht="12.75" hidden="false" customHeight="true" outlineLevel="0" collapsed="false">
      <c r="A379" s="105" t="n">
        <v>422</v>
      </c>
      <c r="B379" s="106" t="s">
        <v>871</v>
      </c>
      <c r="C379" s="107" t="s">
        <v>872</v>
      </c>
      <c r="D379" s="108" t="n">
        <f aca="false">SUM(D380:D387)</f>
        <v>0</v>
      </c>
      <c r="E379" s="108" t="n">
        <f aca="false">SUM(E380:E387)</f>
        <v>998.86</v>
      </c>
      <c r="F379" s="109" t="str">
        <f aca="false">IF(D379&lt;&gt;0,IF(E379/D379&gt;=100,"&gt;&gt;100",E379/D379*100),"-")</f>
        <v>-</v>
      </c>
    </row>
    <row r="380" customFormat="false" ht="12.75" hidden="false" customHeight="true" outlineLevel="0" collapsed="false">
      <c r="A380" s="105" t="n">
        <v>4221</v>
      </c>
      <c r="B380" s="106" t="s">
        <v>166</v>
      </c>
      <c r="C380" s="107" t="s">
        <v>873</v>
      </c>
      <c r="D380" s="111" t="n">
        <v>0</v>
      </c>
      <c r="E380" s="111"/>
      <c r="F380" s="109" t="str">
        <f aca="false">IF(D380&lt;&gt;0,IF(E380/D380&gt;=100,"&gt;&gt;100",E380/D380*100),"-")</f>
        <v>-</v>
      </c>
    </row>
    <row r="381" customFormat="false" ht="12.75" hidden="false" customHeight="true" outlineLevel="0" collapsed="false">
      <c r="A381" s="105" t="n">
        <v>4222</v>
      </c>
      <c r="B381" s="106" t="s">
        <v>167</v>
      </c>
      <c r="C381" s="107" t="s">
        <v>874</v>
      </c>
      <c r="D381" s="111" t="n">
        <v>0</v>
      </c>
      <c r="E381" s="111"/>
      <c r="F381" s="109" t="str">
        <f aca="false">IF(D381&lt;&gt;0,IF(E381/D381&gt;=100,"&gt;&gt;100",E381/D381*100),"-")</f>
        <v>-</v>
      </c>
    </row>
    <row r="382" customFormat="false" ht="12.75" hidden="false" customHeight="true" outlineLevel="0" collapsed="false">
      <c r="A382" s="105" t="n">
        <v>4223</v>
      </c>
      <c r="B382" s="106" t="s">
        <v>168</v>
      </c>
      <c r="C382" s="107" t="s">
        <v>875</v>
      </c>
      <c r="D382" s="111" t="n">
        <v>0</v>
      </c>
      <c r="E382" s="111"/>
      <c r="F382" s="109" t="str">
        <f aca="false">IF(D382&lt;&gt;0,IF(E382/D382&gt;=100,"&gt;&gt;100",E382/D382*100),"-")</f>
        <v>-</v>
      </c>
    </row>
    <row r="383" customFormat="false" ht="12.75" hidden="false" customHeight="true" outlineLevel="0" collapsed="false">
      <c r="A383" s="105" t="n">
        <v>4224</v>
      </c>
      <c r="B383" s="106" t="s">
        <v>790</v>
      </c>
      <c r="C383" s="107" t="s">
        <v>876</v>
      </c>
      <c r="D383" s="111" t="n">
        <v>0</v>
      </c>
      <c r="E383" s="111"/>
      <c r="F383" s="109" t="str">
        <f aca="false">IF(D383&lt;&gt;0,IF(E383/D383&gt;=100,"&gt;&gt;100",E383/D383*100),"-")</f>
        <v>-</v>
      </c>
    </row>
    <row r="384" customFormat="false" ht="12.75" hidden="false" customHeight="true" outlineLevel="0" collapsed="false">
      <c r="A384" s="113" t="n">
        <v>4225</v>
      </c>
      <c r="B384" s="110" t="s">
        <v>792</v>
      </c>
      <c r="C384" s="114" t="s">
        <v>877</v>
      </c>
      <c r="D384" s="115" t="n">
        <v>0</v>
      </c>
      <c r="E384" s="115"/>
      <c r="F384" s="116" t="str">
        <f aca="false">IF(D384&lt;&gt;0,IF(E384/D384&gt;=100,"&gt;&gt;100",E384/D384*100),"-")</f>
        <v>-</v>
      </c>
    </row>
    <row r="385" customFormat="false" ht="12.75" hidden="false" customHeight="true" outlineLevel="0" collapsed="false">
      <c r="A385" s="105" t="n">
        <v>4226</v>
      </c>
      <c r="B385" s="106" t="s">
        <v>170</v>
      </c>
      <c r="C385" s="107" t="s">
        <v>878</v>
      </c>
      <c r="D385" s="111" t="n">
        <v>0</v>
      </c>
      <c r="E385" s="111"/>
      <c r="F385" s="109" t="str">
        <f aca="false">IF(D385&lt;&gt;0,IF(E385/D385&gt;=100,"&gt;&gt;100",E385/D385*100),"-")</f>
        <v>-</v>
      </c>
    </row>
    <row r="386" customFormat="false" ht="12.75" hidden="false" customHeight="true" outlineLevel="0" collapsed="false">
      <c r="A386" s="105" t="n">
        <v>4227</v>
      </c>
      <c r="B386" s="112" t="s">
        <v>171</v>
      </c>
      <c r="C386" s="107" t="s">
        <v>879</v>
      </c>
      <c r="D386" s="111" t="n">
        <v>0</v>
      </c>
      <c r="E386" s="111" t="n">
        <v>998.86</v>
      </c>
      <c r="F386" s="109" t="str">
        <f aca="false">IF(D386&lt;&gt;0,IF(E386/D386&gt;=100,"&gt;&gt;100",E386/D386*100),"-")</f>
        <v>-</v>
      </c>
    </row>
    <row r="387" customFormat="false" ht="12.75" hidden="false" customHeight="true" outlineLevel="0" collapsed="false">
      <c r="A387" s="105" t="s">
        <v>880</v>
      </c>
      <c r="B387" s="112" t="s">
        <v>797</v>
      </c>
      <c r="C387" s="107" t="s">
        <v>880</v>
      </c>
      <c r="D387" s="111" t="n">
        <v>0</v>
      </c>
      <c r="E387" s="111"/>
      <c r="F387" s="109" t="str">
        <f aca="false">IF(D387&lt;&gt;0,IF(E387/D387&gt;=100,"&gt;&gt;100",E387/D387*100),"-")</f>
        <v>-</v>
      </c>
    </row>
    <row r="388" customFormat="false" ht="12.75" hidden="false" customHeight="true" outlineLevel="0" collapsed="false">
      <c r="A388" s="105" t="n">
        <v>423</v>
      </c>
      <c r="B388" s="106" t="s">
        <v>881</v>
      </c>
      <c r="C388" s="107" t="s">
        <v>882</v>
      </c>
      <c r="D388" s="108" t="n">
        <f aca="false">SUM(D389:D392)</f>
        <v>0</v>
      </c>
      <c r="E388" s="108" t="n">
        <f aca="false">SUM(E389:E392)</f>
        <v>0</v>
      </c>
      <c r="F388" s="109" t="str">
        <f aca="false">IF(D388&lt;&gt;0,IF(E388/D388&gt;=100,"&gt;&gt;100",E388/D388*100),"-")</f>
        <v>-</v>
      </c>
    </row>
    <row r="389" customFormat="false" ht="12.75" hidden="false" customHeight="true" outlineLevel="0" collapsed="false">
      <c r="A389" s="105" t="n">
        <v>4231</v>
      </c>
      <c r="B389" s="106" t="s">
        <v>800</v>
      </c>
      <c r="C389" s="107" t="s">
        <v>883</v>
      </c>
      <c r="D389" s="111" t="n">
        <v>0</v>
      </c>
      <c r="E389" s="111"/>
      <c r="F389" s="109" t="str">
        <f aca="false">IF(D389&lt;&gt;0,IF(E389/D389&gt;=100,"&gt;&gt;100",E389/D389*100),"-")</f>
        <v>-</v>
      </c>
    </row>
    <row r="390" customFormat="false" ht="12.75" hidden="false" customHeight="true" outlineLevel="0" collapsed="false">
      <c r="A390" s="105" t="n">
        <v>4232</v>
      </c>
      <c r="B390" s="106" t="s">
        <v>802</v>
      </c>
      <c r="C390" s="107" t="s">
        <v>884</v>
      </c>
      <c r="D390" s="111" t="n">
        <v>0</v>
      </c>
      <c r="E390" s="111"/>
      <c r="F390" s="109" t="str">
        <f aca="false">IF(D390&lt;&gt;0,IF(E390/D390&gt;=100,"&gt;&gt;100",E390/D390*100),"-")</f>
        <v>-</v>
      </c>
    </row>
    <row r="391" customFormat="false" ht="12.75" hidden="false" customHeight="true" outlineLevel="0" collapsed="false">
      <c r="A391" s="105" t="n">
        <v>4233</v>
      </c>
      <c r="B391" s="106" t="s">
        <v>804</v>
      </c>
      <c r="C391" s="107" t="s">
        <v>885</v>
      </c>
      <c r="D391" s="111" t="n">
        <v>0</v>
      </c>
      <c r="E391" s="111"/>
      <c r="F391" s="109" t="str">
        <f aca="false">IF(D391&lt;&gt;0,IF(E391/D391&gt;=100,"&gt;&gt;100",E391/D391*100),"-")</f>
        <v>-</v>
      </c>
    </row>
    <row r="392" customFormat="false" ht="12.75" hidden="false" customHeight="true" outlineLevel="0" collapsed="false">
      <c r="A392" s="105" t="n">
        <v>4234</v>
      </c>
      <c r="B392" s="112" t="s">
        <v>806</v>
      </c>
      <c r="C392" s="107" t="s">
        <v>886</v>
      </c>
      <c r="D392" s="111" t="n">
        <v>0</v>
      </c>
      <c r="E392" s="111"/>
      <c r="F392" s="109" t="str">
        <f aca="false">IF(D392&lt;&gt;0,IF(E392/D392&gt;=100,"&gt;&gt;100",E392/D392*100),"-")</f>
        <v>-</v>
      </c>
    </row>
    <row r="393" customFormat="false" ht="12.75" hidden="false" customHeight="true" outlineLevel="0" collapsed="false">
      <c r="A393" s="105" t="n">
        <v>424</v>
      </c>
      <c r="B393" s="106" t="s">
        <v>887</v>
      </c>
      <c r="C393" s="107" t="s">
        <v>888</v>
      </c>
      <c r="D393" s="108" t="n">
        <f aca="false">SUM(D394:D397)</f>
        <v>0</v>
      </c>
      <c r="E393" s="108" t="n">
        <f aca="false">SUM(E394:E397)</f>
        <v>0</v>
      </c>
      <c r="F393" s="109" t="str">
        <f aca="false">IF(D393&lt;&gt;0,IF(E393/D393&gt;=100,"&gt;&gt;100",E393/D393*100),"-")</f>
        <v>-</v>
      </c>
    </row>
    <row r="394" customFormat="false" ht="12.75" hidden="false" customHeight="true" outlineLevel="0" collapsed="false">
      <c r="A394" s="105" t="n">
        <v>4241</v>
      </c>
      <c r="B394" s="106" t="s">
        <v>889</v>
      </c>
      <c r="C394" s="107" t="s">
        <v>890</v>
      </c>
      <c r="D394" s="111" t="n">
        <v>0</v>
      </c>
      <c r="E394" s="111"/>
      <c r="F394" s="109" t="str">
        <f aca="false">IF(D394&lt;&gt;0,IF(E394/D394&gt;=100,"&gt;&gt;100",E394/D394*100),"-")</f>
        <v>-</v>
      </c>
    </row>
    <row r="395" customFormat="false" ht="12.75" hidden="false" customHeight="true" outlineLevel="0" collapsed="false">
      <c r="A395" s="105" t="n">
        <v>4242</v>
      </c>
      <c r="B395" s="106" t="s">
        <v>812</v>
      </c>
      <c r="C395" s="107" t="s">
        <v>891</v>
      </c>
      <c r="D395" s="111" t="n">
        <v>0</v>
      </c>
      <c r="E395" s="111"/>
      <c r="F395" s="109" t="str">
        <f aca="false">IF(D395&lt;&gt;0,IF(E395/D395&gt;=100,"&gt;&gt;100",E395/D395*100),"-")</f>
        <v>-</v>
      </c>
    </row>
    <row r="396" customFormat="false" ht="12.75" hidden="false" customHeight="true" outlineLevel="0" collapsed="false">
      <c r="A396" s="105" t="n">
        <v>4243</v>
      </c>
      <c r="B396" s="106" t="s">
        <v>814</v>
      </c>
      <c r="C396" s="107" t="s">
        <v>892</v>
      </c>
      <c r="D396" s="111" t="n">
        <v>0</v>
      </c>
      <c r="E396" s="111"/>
      <c r="F396" s="109" t="str">
        <f aca="false">IF(D396&lt;&gt;0,IF(E396/D396&gt;=100,"&gt;&gt;100",E396/D396*100),"-")</f>
        <v>-</v>
      </c>
    </row>
    <row r="397" customFormat="false" ht="12.75" hidden="false" customHeight="true" outlineLevel="0" collapsed="false">
      <c r="A397" s="105" t="n">
        <v>4244</v>
      </c>
      <c r="B397" s="106" t="s">
        <v>816</v>
      </c>
      <c r="C397" s="107" t="s">
        <v>893</v>
      </c>
      <c r="D397" s="111" t="n">
        <v>0</v>
      </c>
      <c r="E397" s="111"/>
      <c r="F397" s="109" t="str">
        <f aca="false">IF(D397&lt;&gt;0,IF(E397/D397&gt;=100,"&gt;&gt;100",E397/D397*100),"-")</f>
        <v>-</v>
      </c>
    </row>
    <row r="398" customFormat="false" ht="12.75" hidden="false" customHeight="true" outlineLevel="0" collapsed="false">
      <c r="A398" s="105" t="n">
        <v>425</v>
      </c>
      <c r="B398" s="106" t="s">
        <v>894</v>
      </c>
      <c r="C398" s="107" t="s">
        <v>895</v>
      </c>
      <c r="D398" s="108" t="n">
        <f aca="false">SUM(D399:D400)</f>
        <v>0</v>
      </c>
      <c r="E398" s="108" t="n">
        <f aca="false">SUM(E399:E400)</f>
        <v>0</v>
      </c>
      <c r="F398" s="109" t="str">
        <f aca="false">IF(D398&lt;&gt;0,IF(E398/D398&gt;=100,"&gt;&gt;100",E398/D398*100),"-")</f>
        <v>-</v>
      </c>
    </row>
    <row r="399" customFormat="false" ht="12.75" hidden="false" customHeight="true" outlineLevel="0" collapsed="false">
      <c r="A399" s="105" t="n">
        <v>4251</v>
      </c>
      <c r="B399" s="106" t="s">
        <v>896</v>
      </c>
      <c r="C399" s="107" t="s">
        <v>897</v>
      </c>
      <c r="D399" s="111" t="n">
        <v>0</v>
      </c>
      <c r="E399" s="111"/>
      <c r="F399" s="109" t="str">
        <f aca="false">IF(D399&lt;&gt;0,IF(E399/D399&gt;=100,"&gt;&gt;100",E399/D399*100),"-")</f>
        <v>-</v>
      </c>
    </row>
    <row r="400" customFormat="false" ht="12.75" hidden="false" customHeight="true" outlineLevel="0" collapsed="false">
      <c r="A400" s="105" t="n">
        <v>4252</v>
      </c>
      <c r="B400" s="106" t="s">
        <v>822</v>
      </c>
      <c r="C400" s="107" t="s">
        <v>898</v>
      </c>
      <c r="D400" s="111" t="n">
        <v>0</v>
      </c>
      <c r="E400" s="111"/>
      <c r="F400" s="109" t="str">
        <f aca="false">IF(D400&lt;&gt;0,IF(E400/D400&gt;=100,"&gt;&gt;100",E400/D400*100),"-")</f>
        <v>-</v>
      </c>
    </row>
    <row r="401" customFormat="false" ht="12.75" hidden="false" customHeight="true" outlineLevel="0" collapsed="false">
      <c r="A401" s="105" t="n">
        <v>426</v>
      </c>
      <c r="B401" s="106" t="s">
        <v>899</v>
      </c>
      <c r="C401" s="107" t="s">
        <v>900</v>
      </c>
      <c r="D401" s="108" t="n">
        <f aca="false">SUM(D402:D405)</f>
        <v>0</v>
      </c>
      <c r="E401" s="108" t="n">
        <f aca="false">SUM(E402:E405)</f>
        <v>0</v>
      </c>
      <c r="F401" s="109" t="str">
        <f aca="false">IF(D401&lt;&gt;0,IF(E401/D401&gt;=100,"&gt;&gt;100",E401/D401*100),"-")</f>
        <v>-</v>
      </c>
    </row>
    <row r="402" customFormat="false" ht="12.75" hidden="false" customHeight="true" outlineLevel="0" collapsed="false">
      <c r="A402" s="105" t="n">
        <v>4261</v>
      </c>
      <c r="B402" s="106" t="s">
        <v>826</v>
      </c>
      <c r="C402" s="107" t="s">
        <v>901</v>
      </c>
      <c r="D402" s="111" t="n">
        <v>0</v>
      </c>
      <c r="E402" s="111"/>
      <c r="F402" s="109" t="str">
        <f aca="false">IF(D402&lt;&gt;0,IF(E402/D402&gt;=100,"&gt;&gt;100",E402/D402*100),"-")</f>
        <v>-</v>
      </c>
    </row>
    <row r="403" customFormat="false" ht="12.75" hidden="false" customHeight="true" outlineLevel="0" collapsed="false">
      <c r="A403" s="105" t="n">
        <v>4262</v>
      </c>
      <c r="B403" s="106" t="s">
        <v>828</v>
      </c>
      <c r="C403" s="107" t="s">
        <v>902</v>
      </c>
      <c r="D403" s="111" t="n">
        <v>0</v>
      </c>
      <c r="E403" s="111"/>
      <c r="F403" s="109" t="str">
        <f aca="false">IF(D403&lt;&gt;0,IF(E403/D403&gt;=100,"&gt;&gt;100",E403/D403*100),"-")</f>
        <v>-</v>
      </c>
    </row>
    <row r="404" customFormat="false" ht="12.75" hidden="false" customHeight="true" outlineLevel="0" collapsed="false">
      <c r="A404" s="105" t="n">
        <v>4263</v>
      </c>
      <c r="B404" s="106" t="s">
        <v>830</v>
      </c>
      <c r="C404" s="107" t="s">
        <v>903</v>
      </c>
      <c r="D404" s="111" t="n">
        <v>0</v>
      </c>
      <c r="E404" s="111"/>
      <c r="F404" s="109" t="str">
        <f aca="false">IF(D404&lt;&gt;0,IF(E404/D404&gt;=100,"&gt;&gt;100",E404/D404*100),"-")</f>
        <v>-</v>
      </c>
    </row>
    <row r="405" customFormat="false" ht="12.75" hidden="false" customHeight="true" outlineLevel="0" collapsed="false">
      <c r="A405" s="105" t="n">
        <v>4264</v>
      </c>
      <c r="B405" s="106" t="s">
        <v>832</v>
      </c>
      <c r="C405" s="107" t="s">
        <v>904</v>
      </c>
      <c r="D405" s="111" t="n">
        <v>0</v>
      </c>
      <c r="E405" s="111"/>
      <c r="F405" s="109" t="str">
        <f aca="false">IF(D405&lt;&gt;0,IF(E405/D405&gt;=100,"&gt;&gt;100",E405/D405*100),"-")</f>
        <v>-</v>
      </c>
    </row>
    <row r="406" customFormat="false" ht="12" hidden="false" customHeight="false" outlineLevel="0" collapsed="false">
      <c r="A406" s="105" t="n">
        <v>43</v>
      </c>
      <c r="B406" s="106" t="s">
        <v>905</v>
      </c>
      <c r="C406" s="107" t="s">
        <v>906</v>
      </c>
      <c r="D406" s="108" t="n">
        <f aca="false">D407</f>
        <v>0</v>
      </c>
      <c r="E406" s="108" t="n">
        <f aca="false">E407</f>
        <v>0</v>
      </c>
      <c r="F406" s="109" t="str">
        <f aca="false">IF(D406&lt;&gt;0,IF(E406/D406&gt;=100,"&gt;&gt;100",E406/D406*100),"-")</f>
        <v>-</v>
      </c>
    </row>
    <row r="407" customFormat="false" ht="12.75" hidden="false" customHeight="true" outlineLevel="0" collapsed="false">
      <c r="A407" s="105" t="n">
        <v>431</v>
      </c>
      <c r="B407" s="106" t="s">
        <v>907</v>
      </c>
      <c r="C407" s="107" t="s">
        <v>908</v>
      </c>
      <c r="D407" s="108" t="n">
        <f aca="false">SUM(D408:D409)</f>
        <v>0</v>
      </c>
      <c r="E407" s="108" t="n">
        <f aca="false">SUM(E408:E409)</f>
        <v>0</v>
      </c>
      <c r="F407" s="109" t="str">
        <f aca="false">IF(D407&lt;&gt;0,IF(E407/D407&gt;=100,"&gt;&gt;100",E407/D407*100),"-")</f>
        <v>-</v>
      </c>
    </row>
    <row r="408" customFormat="false" ht="12.75" hidden="false" customHeight="true" outlineLevel="0" collapsed="false">
      <c r="A408" s="105" t="n">
        <v>4311</v>
      </c>
      <c r="B408" s="106" t="s">
        <v>838</v>
      </c>
      <c r="C408" s="107" t="s">
        <v>909</v>
      </c>
      <c r="D408" s="111" t="n">
        <v>0</v>
      </c>
      <c r="E408" s="111"/>
      <c r="F408" s="109" t="str">
        <f aca="false">IF(D408&lt;&gt;0,IF(E408/D408&gt;=100,"&gt;&gt;100",E408/D408*100),"-")</f>
        <v>-</v>
      </c>
    </row>
    <row r="409" customFormat="false" ht="12.75" hidden="false" customHeight="true" outlineLevel="0" collapsed="false">
      <c r="A409" s="105" t="n">
        <v>4312</v>
      </c>
      <c r="B409" s="106" t="s">
        <v>840</v>
      </c>
      <c r="C409" s="107" t="s">
        <v>910</v>
      </c>
      <c r="D409" s="111" t="n">
        <v>0</v>
      </c>
      <c r="E409" s="111"/>
      <c r="F409" s="109" t="str">
        <f aca="false">IF(D409&lt;&gt;0,IF(E409/D409&gt;=100,"&gt;&gt;100",E409/D409*100),"-")</f>
        <v>-</v>
      </c>
    </row>
    <row r="410" customFormat="false" ht="12.75" hidden="false" customHeight="true" outlineLevel="0" collapsed="false">
      <c r="A410" s="105" t="n">
        <v>44</v>
      </c>
      <c r="B410" s="106" t="s">
        <v>911</v>
      </c>
      <c r="C410" s="107" t="s">
        <v>912</v>
      </c>
      <c r="D410" s="108" t="n">
        <f aca="false">D411</f>
        <v>0</v>
      </c>
      <c r="E410" s="108" t="n">
        <f aca="false">E411</f>
        <v>0</v>
      </c>
      <c r="F410" s="109" t="str">
        <f aca="false">IF(D410&lt;&gt;0,IF(E410/D410&gt;=100,"&gt;&gt;100",E410/D410*100),"-")</f>
        <v>-</v>
      </c>
    </row>
    <row r="411" customFormat="false" ht="12.75" hidden="false" customHeight="true" outlineLevel="0" collapsed="false">
      <c r="A411" s="105" t="n">
        <v>441</v>
      </c>
      <c r="B411" s="106" t="s">
        <v>913</v>
      </c>
      <c r="C411" s="107" t="s">
        <v>914</v>
      </c>
      <c r="D411" s="111" t="n">
        <v>0</v>
      </c>
      <c r="E411" s="111"/>
      <c r="F411" s="109" t="str">
        <f aca="false">IF(D411&lt;&gt;0,IF(E411/D411&gt;=100,"&gt;&gt;100",E411/D411*100),"-")</f>
        <v>-</v>
      </c>
    </row>
    <row r="412" customFormat="false" ht="12.75" hidden="false" customHeight="true" outlineLevel="0" collapsed="false">
      <c r="A412" s="105" t="n">
        <v>45</v>
      </c>
      <c r="B412" s="106" t="s">
        <v>915</v>
      </c>
      <c r="C412" s="107" t="s">
        <v>916</v>
      </c>
      <c r="D412" s="108" t="n">
        <f aca="false">SUM(D413:D416)</f>
        <v>14677.45</v>
      </c>
      <c r="E412" s="108" t="n">
        <f aca="false">SUM(E413:E416)</f>
        <v>0</v>
      </c>
      <c r="F412" s="109" t="n">
        <f aca="false">IF(D412&lt;&gt;0,IF(E412/D412&gt;=100,"&gt;&gt;100",E412/D412*100),"-")</f>
        <v>0</v>
      </c>
    </row>
    <row r="413" customFormat="false" ht="12.75" hidden="false" customHeight="true" outlineLevel="0" collapsed="false">
      <c r="A413" s="105" t="n">
        <v>451</v>
      </c>
      <c r="B413" s="106" t="s">
        <v>175</v>
      </c>
      <c r="C413" s="107" t="s">
        <v>917</v>
      </c>
      <c r="D413" s="111" t="n">
        <v>0</v>
      </c>
      <c r="E413" s="111"/>
      <c r="F413" s="109" t="str">
        <f aca="false">IF(D413&lt;&gt;0,IF(E413/D413&gt;=100,"&gt;&gt;100",E413/D413*100),"-")</f>
        <v>-</v>
      </c>
    </row>
    <row r="414" customFormat="false" ht="12.75" hidden="false" customHeight="true" outlineLevel="0" collapsed="false">
      <c r="A414" s="105" t="n">
        <v>452</v>
      </c>
      <c r="B414" s="106" t="s">
        <v>918</v>
      </c>
      <c r="C414" s="107" t="s">
        <v>919</v>
      </c>
      <c r="D414" s="111" t="n">
        <v>14677.45</v>
      </c>
      <c r="E414" s="111"/>
      <c r="F414" s="109" t="n">
        <f aca="false">IF(D414&lt;&gt;0,IF(E414/D414&gt;=100,"&gt;&gt;100",E414/D414*100),"-")</f>
        <v>0</v>
      </c>
    </row>
    <row r="415" customFormat="false" ht="12.75" hidden="false" customHeight="true" outlineLevel="0" collapsed="false">
      <c r="A415" s="105" t="n">
        <v>453</v>
      </c>
      <c r="B415" s="106" t="s">
        <v>920</v>
      </c>
      <c r="C415" s="107" t="s">
        <v>921</v>
      </c>
      <c r="D415" s="111" t="n">
        <v>0</v>
      </c>
      <c r="E415" s="111"/>
      <c r="F415" s="109" t="str">
        <f aca="false">IF(D415&lt;&gt;0,IF(E415/D415&gt;=100,"&gt;&gt;100",E415/D415*100),"-")</f>
        <v>-</v>
      </c>
    </row>
    <row r="416" customFormat="false" ht="12.75" hidden="false" customHeight="true" outlineLevel="0" collapsed="false">
      <c r="A416" s="105" t="n">
        <v>454</v>
      </c>
      <c r="B416" s="106" t="s">
        <v>922</v>
      </c>
      <c r="C416" s="107" t="s">
        <v>923</v>
      </c>
      <c r="D416" s="111" t="n">
        <v>0</v>
      </c>
      <c r="E416" s="111"/>
      <c r="F416" s="109" t="str">
        <f aca="false">IF(D416&lt;&gt;0,IF(E416/D416&gt;=100,"&gt;&gt;100",E416/D416*100),"-")</f>
        <v>-</v>
      </c>
    </row>
    <row r="417" customFormat="false" ht="12.75" hidden="false" customHeight="true" outlineLevel="0" collapsed="false">
      <c r="A417" s="105" t="s">
        <v>722</v>
      </c>
      <c r="B417" s="106" t="s">
        <v>924</v>
      </c>
      <c r="C417" s="107" t="s">
        <v>925</v>
      </c>
      <c r="D417" s="108" t="n">
        <f aca="false">IF(D308&gt;=D360,D308-D360,0)</f>
        <v>0</v>
      </c>
      <c r="E417" s="108" t="n">
        <f aca="false">IF(E308&gt;=E360,E308-E360,0)</f>
        <v>0</v>
      </c>
      <c r="F417" s="109" t="str">
        <f aca="false">IF(D417&lt;&gt;0,IF(E417/D417&gt;=100,"&gt;&gt;100",E417/D417*100),"-")</f>
        <v>-</v>
      </c>
    </row>
    <row r="418" customFormat="false" ht="12.75" hidden="false" customHeight="true" outlineLevel="0" collapsed="false">
      <c r="A418" s="105" t="s">
        <v>722</v>
      </c>
      <c r="B418" s="106" t="s">
        <v>926</v>
      </c>
      <c r="C418" s="107" t="s">
        <v>927</v>
      </c>
      <c r="D418" s="108" t="n">
        <f aca="false">IF(D360&gt;=D308,D360-D308,0)</f>
        <v>14677.45</v>
      </c>
      <c r="E418" s="108" t="n">
        <f aca="false">IF(E360&gt;=E308,E360-E308,0)</f>
        <v>998.86</v>
      </c>
      <c r="F418" s="109" t="n">
        <f aca="false">IF(D418&lt;&gt;0,IF(E418/D418&gt;=100,"&gt;&gt;100",E418/D418*100),"-")</f>
        <v>6.80540557113122</v>
      </c>
    </row>
    <row r="419" customFormat="false" ht="12.75" hidden="false" customHeight="true" outlineLevel="0" collapsed="false">
      <c r="A419" s="105" t="n">
        <v>92212</v>
      </c>
      <c r="B419" s="106" t="s">
        <v>928</v>
      </c>
      <c r="C419" s="107" t="s">
        <v>929</v>
      </c>
      <c r="D419" s="111" t="n">
        <v>3697.4</v>
      </c>
      <c r="E419" s="111" t="n">
        <v>0</v>
      </c>
      <c r="F419" s="109" t="n">
        <f aca="false">IF(D419&lt;&gt;0,IF(E419/D419&gt;=100,"&gt;&gt;100",E419/D419*100),"-")</f>
        <v>0</v>
      </c>
    </row>
    <row r="420" customFormat="false" ht="12.75" hidden="false" customHeight="true" outlineLevel="0" collapsed="false">
      <c r="A420" s="105" t="n">
        <v>92222</v>
      </c>
      <c r="B420" s="106" t="s">
        <v>930</v>
      </c>
      <c r="C420" s="107" t="s">
        <v>931</v>
      </c>
      <c r="D420" s="111" t="n">
        <v>0</v>
      </c>
      <c r="E420" s="111" t="n">
        <v>15462.39</v>
      </c>
      <c r="F420" s="109" t="str">
        <f aca="false">IF(D420&lt;&gt;0,IF(E420/D420&gt;=100,"&gt;&gt;100",E420/D420*100),"-")</f>
        <v>-</v>
      </c>
    </row>
    <row r="421" customFormat="false" ht="12.75" hidden="false" customHeight="true" outlineLevel="0" collapsed="false">
      <c r="A421" s="105" t="n">
        <v>97</v>
      </c>
      <c r="B421" s="106" t="s">
        <v>932</v>
      </c>
      <c r="C421" s="107" t="s">
        <v>933</v>
      </c>
      <c r="D421" s="111" t="n">
        <v>0</v>
      </c>
      <c r="E421" s="111" t="n">
        <v>0</v>
      </c>
      <c r="F421" s="109" t="str">
        <f aca="false">IF(D421&lt;&gt;0,IF(E421/D421&gt;=100,"&gt;&gt;100",E421/D421*100),"-")</f>
        <v>-</v>
      </c>
    </row>
    <row r="422" customFormat="false" ht="12.75" hidden="false" customHeight="true" outlineLevel="0" collapsed="false">
      <c r="A422" s="105" t="s">
        <v>722</v>
      </c>
      <c r="B422" s="106" t="s">
        <v>934</v>
      </c>
      <c r="C422" s="107" t="s">
        <v>935</v>
      </c>
      <c r="D422" s="108" t="n">
        <f aca="false">D6+D308</f>
        <v>204645.55</v>
      </c>
      <c r="E422" s="108" t="n">
        <f aca="false">E6+E308</f>
        <v>159889.35</v>
      </c>
      <c r="F422" s="109" t="n">
        <f aca="false">IF(D422&lt;&gt;0,IF(E422/D422&gt;=100,"&gt;&gt;100",E422/D422*100),"-")</f>
        <v>78.1298933692915</v>
      </c>
    </row>
    <row r="423" customFormat="false" ht="12.75" hidden="false" customHeight="true" outlineLevel="0" collapsed="false">
      <c r="A423" s="105" t="s">
        <v>722</v>
      </c>
      <c r="B423" s="106" t="s">
        <v>936</v>
      </c>
      <c r="C423" s="107" t="s">
        <v>937</v>
      </c>
      <c r="D423" s="108" t="n">
        <f aca="false">D299+D360</f>
        <v>204198.54</v>
      </c>
      <c r="E423" s="108" t="n">
        <f aca="false">E299+E360</f>
        <v>156935.67</v>
      </c>
      <c r="F423" s="109" t="n">
        <f aca="false">IF(D423&lt;&gt;0,IF(E423/D423&gt;=100,"&gt;&gt;100",E423/D423*100),"-")</f>
        <v>76.8544525342835</v>
      </c>
    </row>
    <row r="424" customFormat="false" ht="12.75" hidden="false" customHeight="true" outlineLevel="0" collapsed="false">
      <c r="A424" s="105" t="s">
        <v>722</v>
      </c>
      <c r="B424" s="106" t="s">
        <v>938</v>
      </c>
      <c r="C424" s="107" t="s">
        <v>939</v>
      </c>
      <c r="D424" s="108" t="n">
        <f aca="false">IF(D422&gt;=D423,D422-D423,0)</f>
        <v>447.00999999998</v>
      </c>
      <c r="E424" s="108" t="n">
        <f aca="false">IF(E422&gt;=E423,E422-E423,0)</f>
        <v>2953.68000000002</v>
      </c>
      <c r="F424" s="109" t="n">
        <f aca="false">IF(D424&lt;&gt;0,IF(E424/D424&gt;=100,"&gt;&gt;100",E424/D424*100),"-")</f>
        <v>660.763741303361</v>
      </c>
    </row>
    <row r="425" customFormat="false" ht="12.75" hidden="false" customHeight="true" outlineLevel="0" collapsed="false">
      <c r="A425" s="105" t="s">
        <v>722</v>
      </c>
      <c r="B425" s="106" t="s">
        <v>940</v>
      </c>
      <c r="C425" s="107" t="s">
        <v>941</v>
      </c>
      <c r="D425" s="108" t="n">
        <f aca="false">IF(D423&gt;=D422,D423-D422,0)</f>
        <v>0</v>
      </c>
      <c r="E425" s="108" t="n">
        <f aca="false">IF(E423&gt;=E422,E423-E422,0)</f>
        <v>0</v>
      </c>
      <c r="F425" s="109" t="str">
        <f aca="false">IF(D425&lt;&gt;0,IF(E425/D425&gt;=100,"&gt;&gt;100",E425/D425*100),"-")</f>
        <v>-</v>
      </c>
    </row>
    <row r="426" customFormat="false" ht="12.75" hidden="false" customHeight="true" outlineLevel="0" collapsed="false">
      <c r="A426" s="129" t="s">
        <v>942</v>
      </c>
      <c r="B426" s="112" t="s">
        <v>943</v>
      </c>
      <c r="C426" s="130" t="s">
        <v>944</v>
      </c>
      <c r="D426" s="108" t="n">
        <f aca="false">IF(D302-D303+D419-D420&gt;=0,D302-D303+D419-D420,0)</f>
        <v>3697.4</v>
      </c>
      <c r="E426" s="108" t="n">
        <f aca="false">IF(E302-E303+E419-E420&gt;=0,E302-E303+E419-E420,0)</f>
        <v>0</v>
      </c>
      <c r="F426" s="109" t="n">
        <f aca="false">IF(D426&lt;&gt;0,IF(E426/D426&gt;=100,"&gt;&gt;100",E426/D426*100),"-")</f>
        <v>0</v>
      </c>
    </row>
    <row r="427" customFormat="false" ht="12.75" hidden="false" customHeight="true" outlineLevel="0" collapsed="false">
      <c r="A427" s="129" t="s">
        <v>942</v>
      </c>
      <c r="B427" s="106" t="s">
        <v>945</v>
      </c>
      <c r="C427" s="130" t="s">
        <v>946</v>
      </c>
      <c r="D427" s="108" t="n">
        <f aca="false">IF(D303-D302+D420-D419&gt;=0,D303-D302+D420-D419,0)</f>
        <v>0</v>
      </c>
      <c r="E427" s="108" t="n">
        <f aca="false">IF(E303-E302+E420-E419&gt;=0,E303-E302+E420-E419,0)</f>
        <v>20845.24</v>
      </c>
      <c r="F427" s="109" t="str">
        <f aca="false">IF(D427&lt;&gt;0,IF(E427/D427&gt;=100,"&gt;&gt;100",E427/D427*100),"-")</f>
        <v>-</v>
      </c>
    </row>
    <row r="428" customFormat="false" ht="22.5" hidden="false" customHeight="false" outlineLevel="0" collapsed="false">
      <c r="A428" s="121" t="s">
        <v>947</v>
      </c>
      <c r="B428" s="122" t="s">
        <v>948</v>
      </c>
      <c r="C428" s="123" t="s">
        <v>949</v>
      </c>
      <c r="D428" s="131" t="n">
        <f aca="false">D304+D421</f>
        <v>0</v>
      </c>
      <c r="E428" s="131" t="n">
        <f aca="false">E304+E421</f>
        <v>0</v>
      </c>
      <c r="F428" s="125" t="str">
        <f aca="false">IF(D428&lt;&gt;0,IF(E428/D428&gt;=100,"&gt;&gt;100",E428/D428*100),"-")</f>
        <v>-</v>
      </c>
    </row>
    <row r="429" s="128" customFormat="true" ht="19.5" hidden="false" customHeight="true" outlineLevel="0" collapsed="false">
      <c r="A429" s="101" t="s">
        <v>950</v>
      </c>
      <c r="B429" s="101"/>
      <c r="C429" s="126"/>
      <c r="D429" s="127"/>
      <c r="E429" s="127"/>
      <c r="F429" s="104"/>
    </row>
    <row r="430" customFormat="false" ht="12.75" hidden="false" customHeight="true" outlineLevel="0" collapsed="false">
      <c r="A430" s="105" t="n">
        <v>8</v>
      </c>
      <c r="B430" s="106" t="s">
        <v>951</v>
      </c>
      <c r="C430" s="107" t="s">
        <v>952</v>
      </c>
      <c r="D430" s="108" t="n">
        <f aca="false">D431+D466+D479+D491+D522</f>
        <v>0</v>
      </c>
      <c r="E430" s="108" t="n">
        <f aca="false">E431+E466+E479+E491+E522</f>
        <v>0</v>
      </c>
      <c r="F430" s="109" t="str">
        <f aca="false">IF(D430&lt;&gt;0,IF(E430/D430&gt;=100,"&gt;&gt;100",E430/D430*100),"-")</f>
        <v>-</v>
      </c>
    </row>
    <row r="431" customFormat="false" ht="22.5" hidden="false" customHeight="false" outlineLevel="0" collapsed="false">
      <c r="A431" s="105" t="n">
        <v>81</v>
      </c>
      <c r="B431" s="117" t="s">
        <v>953</v>
      </c>
      <c r="C431" s="107" t="s">
        <v>954</v>
      </c>
      <c r="D431" s="108" t="n">
        <f aca="false">D432+D437+D440+D444+D445+D452+D457+D465</f>
        <v>0</v>
      </c>
      <c r="E431" s="108" t="n">
        <f aca="false">E432+E437+E440+E444+E445+E452+E457+E465</f>
        <v>0</v>
      </c>
      <c r="F431" s="109" t="str">
        <f aca="false">IF(D431&lt;&gt;0,IF(E431/D431&gt;=100,"&gt;&gt;100",E431/D431*100),"-")</f>
        <v>-</v>
      </c>
    </row>
    <row r="432" customFormat="false" ht="22.5" hidden="false" customHeight="false" outlineLevel="0" collapsed="false">
      <c r="A432" s="105" t="n">
        <v>811</v>
      </c>
      <c r="B432" s="106" t="s">
        <v>955</v>
      </c>
      <c r="C432" s="107" t="s">
        <v>956</v>
      </c>
      <c r="D432" s="108" t="n">
        <f aca="false">SUM(D433:D436)</f>
        <v>0</v>
      </c>
      <c r="E432" s="108" t="n">
        <f aca="false">SUM(E433:E436)</f>
        <v>0</v>
      </c>
      <c r="F432" s="109" t="str">
        <f aca="false">IF(D432&lt;&gt;0,IF(E432/D432&gt;=100,"&gt;&gt;100",E432/D432*100),"-")</f>
        <v>-</v>
      </c>
    </row>
    <row r="433" customFormat="false" ht="12.75" hidden="false" customHeight="true" outlineLevel="0" collapsed="false">
      <c r="A433" s="105" t="n">
        <v>8113</v>
      </c>
      <c r="B433" s="106" t="s">
        <v>957</v>
      </c>
      <c r="C433" s="107" t="s">
        <v>958</v>
      </c>
      <c r="D433" s="111" t="n">
        <v>0</v>
      </c>
      <c r="E433" s="111"/>
      <c r="F433" s="109" t="str">
        <f aca="false">IF(D433&lt;&gt;0,IF(E433/D433&gt;=100,"&gt;&gt;100",E433/D433*100),"-")</f>
        <v>-</v>
      </c>
    </row>
    <row r="434" customFormat="false" ht="12.75" hidden="false" customHeight="true" outlineLevel="0" collapsed="false">
      <c r="A434" s="105" t="n">
        <v>8114</v>
      </c>
      <c r="B434" s="106" t="s">
        <v>959</v>
      </c>
      <c r="C434" s="107" t="s">
        <v>960</v>
      </c>
      <c r="D434" s="111" t="n">
        <v>0</v>
      </c>
      <c r="E434" s="111"/>
      <c r="F434" s="109" t="str">
        <f aca="false">IF(D434&lt;&gt;0,IF(E434/D434&gt;=100,"&gt;&gt;100",E434/D434*100),"-")</f>
        <v>-</v>
      </c>
    </row>
    <row r="435" customFormat="false" ht="12.75" hidden="false" customHeight="true" outlineLevel="0" collapsed="false">
      <c r="A435" s="105" t="n">
        <v>8115</v>
      </c>
      <c r="B435" s="106" t="s">
        <v>961</v>
      </c>
      <c r="C435" s="107" t="s">
        <v>962</v>
      </c>
      <c r="D435" s="111" t="n">
        <v>0</v>
      </c>
      <c r="E435" s="111"/>
      <c r="F435" s="109" t="str">
        <f aca="false">IF(D435&lt;&gt;0,IF(E435/D435&gt;=100,"&gt;&gt;100",E435/D435*100),"-")</f>
        <v>-</v>
      </c>
    </row>
    <row r="436" customFormat="false" ht="12.75" hidden="false" customHeight="true" outlineLevel="0" collapsed="false">
      <c r="A436" s="105" t="n">
        <v>8116</v>
      </c>
      <c r="B436" s="106" t="s">
        <v>963</v>
      </c>
      <c r="C436" s="107" t="s">
        <v>964</v>
      </c>
      <c r="D436" s="111" t="n">
        <v>0</v>
      </c>
      <c r="E436" s="111"/>
      <c r="F436" s="109" t="str">
        <f aca="false">IF(D436&lt;&gt;0,IF(E436/D436&gt;=100,"&gt;&gt;100",E436/D436*100),"-")</f>
        <v>-</v>
      </c>
    </row>
    <row r="437" customFormat="false" ht="22.5" hidden="false" customHeight="false" outlineLevel="0" collapsed="false">
      <c r="A437" s="105" t="n">
        <v>812</v>
      </c>
      <c r="B437" s="106" t="s">
        <v>965</v>
      </c>
      <c r="C437" s="107" t="s">
        <v>966</v>
      </c>
      <c r="D437" s="108" t="n">
        <f aca="false">SUM(D438:D439)</f>
        <v>0</v>
      </c>
      <c r="E437" s="108" t="n">
        <f aca="false">SUM(E438:E439)</f>
        <v>0</v>
      </c>
      <c r="F437" s="109" t="str">
        <f aca="false">IF(D437&lt;&gt;0,IF(E437/D437&gt;=100,"&gt;&gt;100",E437/D437*100),"-")</f>
        <v>-</v>
      </c>
    </row>
    <row r="438" customFormat="false" ht="22.5" hidden="false" customHeight="false" outlineLevel="0" collapsed="false">
      <c r="A438" s="105" t="n">
        <v>8121</v>
      </c>
      <c r="B438" s="112" t="s">
        <v>967</v>
      </c>
      <c r="C438" s="107" t="s">
        <v>968</v>
      </c>
      <c r="D438" s="111" t="n">
        <v>0</v>
      </c>
      <c r="E438" s="111"/>
      <c r="F438" s="109" t="str">
        <f aca="false">IF(D438&lt;&gt;0,IF(E438/D438&gt;=100,"&gt;&gt;100",E438/D438*100),"-")</f>
        <v>-</v>
      </c>
    </row>
    <row r="439" customFormat="false" ht="22.5" hidden="false" customHeight="false" outlineLevel="0" collapsed="false">
      <c r="A439" s="105" t="n">
        <v>8122</v>
      </c>
      <c r="B439" s="112" t="s">
        <v>969</v>
      </c>
      <c r="C439" s="107" t="s">
        <v>970</v>
      </c>
      <c r="D439" s="111" t="n">
        <v>0</v>
      </c>
      <c r="E439" s="111"/>
      <c r="F439" s="109" t="str">
        <f aca="false">IF(D439&lt;&gt;0,IF(E439/D439&gt;=100,"&gt;&gt;100",E439/D439*100),"-")</f>
        <v>-</v>
      </c>
    </row>
    <row r="440" customFormat="false" ht="22.5" hidden="false" customHeight="false" outlineLevel="0" collapsed="false">
      <c r="A440" s="105" t="n">
        <v>813</v>
      </c>
      <c r="B440" s="106" t="s">
        <v>971</v>
      </c>
      <c r="C440" s="107" t="s">
        <v>972</v>
      </c>
      <c r="D440" s="108" t="n">
        <f aca="false">SUM(D441:D443)</f>
        <v>0</v>
      </c>
      <c r="E440" s="108" t="n">
        <f aca="false">SUM(E441:E443)</f>
        <v>0</v>
      </c>
      <c r="F440" s="109" t="str">
        <f aca="false">IF(D440&lt;&gt;0,IF(E440/D440&gt;=100,"&gt;&gt;100",E440/D440*100),"-")</f>
        <v>-</v>
      </c>
    </row>
    <row r="441" customFormat="false" ht="12.75" hidden="false" customHeight="true" outlineLevel="0" collapsed="false">
      <c r="A441" s="105" t="n">
        <v>8132</v>
      </c>
      <c r="B441" s="106" t="s">
        <v>973</v>
      </c>
      <c r="C441" s="107" t="s">
        <v>974</v>
      </c>
      <c r="D441" s="111" t="n">
        <v>0</v>
      </c>
      <c r="E441" s="111"/>
      <c r="F441" s="109" t="str">
        <f aca="false">IF(D441&lt;&gt;0,IF(E441/D441&gt;=100,"&gt;&gt;100",E441/D441*100),"-")</f>
        <v>-</v>
      </c>
    </row>
    <row r="442" customFormat="false" ht="12.75" hidden="false" customHeight="true" outlineLevel="0" collapsed="false">
      <c r="A442" s="105" t="n">
        <v>8133</v>
      </c>
      <c r="B442" s="106" t="s">
        <v>975</v>
      </c>
      <c r="C442" s="107" t="s">
        <v>976</v>
      </c>
      <c r="D442" s="111" t="n">
        <v>0</v>
      </c>
      <c r="E442" s="111"/>
      <c r="F442" s="109" t="str">
        <f aca="false">IF(D442&lt;&gt;0,IF(E442/D442&gt;=100,"&gt;&gt;100",E442/D442*100),"-")</f>
        <v>-</v>
      </c>
    </row>
    <row r="443" customFormat="false" ht="12.75" hidden="false" customHeight="true" outlineLevel="0" collapsed="false">
      <c r="A443" s="105" t="n">
        <v>8134</v>
      </c>
      <c r="B443" s="106" t="s">
        <v>977</v>
      </c>
      <c r="C443" s="107" t="s">
        <v>978</v>
      </c>
      <c r="D443" s="111" t="n">
        <v>0</v>
      </c>
      <c r="E443" s="111"/>
      <c r="F443" s="109" t="str">
        <f aca="false">IF(D443&lt;&gt;0,IF(E443/D443&gt;=100,"&gt;&gt;100",E443/D443*100),"-")</f>
        <v>-</v>
      </c>
    </row>
    <row r="444" customFormat="false" ht="12" hidden="false" customHeight="false" outlineLevel="0" collapsed="false">
      <c r="A444" s="105" t="n">
        <v>814</v>
      </c>
      <c r="B444" s="112" t="s">
        <v>979</v>
      </c>
      <c r="C444" s="107" t="s">
        <v>980</v>
      </c>
      <c r="D444" s="111" t="n">
        <v>0</v>
      </c>
      <c r="E444" s="111"/>
      <c r="F444" s="109" t="str">
        <f aca="false">IF(D444&lt;&gt;0,IF(E444/D444&gt;=100,"&gt;&gt;100",E444/D444*100),"-")</f>
        <v>-</v>
      </c>
    </row>
    <row r="445" customFormat="false" ht="22.5" hidden="false" customHeight="false" outlineLevel="0" collapsed="false">
      <c r="A445" s="105" t="n">
        <v>815</v>
      </c>
      <c r="B445" s="106" t="s">
        <v>981</v>
      </c>
      <c r="C445" s="107" t="s">
        <v>982</v>
      </c>
      <c r="D445" s="108" t="n">
        <f aca="false">SUM(D446:D451)</f>
        <v>0</v>
      </c>
      <c r="E445" s="108" t="n">
        <f aca="false">SUM(E446:E451)</f>
        <v>0</v>
      </c>
      <c r="F445" s="109" t="str">
        <f aca="false">IF(D445&lt;&gt;0,IF(E445/D445&gt;=100,"&gt;&gt;100",E445/D445*100),"-")</f>
        <v>-</v>
      </c>
    </row>
    <row r="446" customFormat="false" ht="12.75" hidden="false" customHeight="true" outlineLevel="0" collapsed="false">
      <c r="A446" s="105" t="n">
        <v>8153</v>
      </c>
      <c r="B446" s="106" t="s">
        <v>983</v>
      </c>
      <c r="C446" s="107" t="s">
        <v>984</v>
      </c>
      <c r="D446" s="111" t="n">
        <v>0</v>
      </c>
      <c r="E446" s="111"/>
      <c r="F446" s="109" t="str">
        <f aca="false">IF(D446&lt;&gt;0,IF(E446/D446&gt;=100,"&gt;&gt;100",E446/D446*100),"-")</f>
        <v>-</v>
      </c>
    </row>
    <row r="447" customFormat="false" ht="12" hidden="false" customHeight="false" outlineLevel="0" collapsed="false">
      <c r="A447" s="105" t="n">
        <v>8154</v>
      </c>
      <c r="B447" s="106" t="s">
        <v>985</v>
      </c>
      <c r="C447" s="107" t="s">
        <v>986</v>
      </c>
      <c r="D447" s="111" t="n">
        <v>0</v>
      </c>
      <c r="E447" s="111"/>
      <c r="F447" s="109" t="str">
        <f aca="false">IF(D447&lt;&gt;0,IF(E447/D447&gt;=100,"&gt;&gt;100",E447/D447*100),"-")</f>
        <v>-</v>
      </c>
    </row>
    <row r="448" customFormat="false" ht="22.5" hidden="false" customHeight="false" outlineLevel="0" collapsed="false">
      <c r="A448" s="105" t="n">
        <v>8155</v>
      </c>
      <c r="B448" s="106" t="s">
        <v>987</v>
      </c>
      <c r="C448" s="107" t="s">
        <v>988</v>
      </c>
      <c r="D448" s="111" t="n">
        <v>0</v>
      </c>
      <c r="E448" s="111"/>
      <c r="F448" s="109" t="str">
        <f aca="false">IF(D448&lt;&gt;0,IF(E448/D448&gt;=100,"&gt;&gt;100",E448/D448*100),"-")</f>
        <v>-</v>
      </c>
    </row>
    <row r="449" customFormat="false" ht="12.75" hidden="false" customHeight="true" outlineLevel="0" collapsed="false">
      <c r="A449" s="105" t="n">
        <v>8156</v>
      </c>
      <c r="B449" s="106" t="s">
        <v>989</v>
      </c>
      <c r="C449" s="107" t="s">
        <v>990</v>
      </c>
      <c r="D449" s="111" t="n">
        <v>0</v>
      </c>
      <c r="E449" s="111"/>
      <c r="F449" s="109" t="str">
        <f aca="false">IF(D449&lt;&gt;0,IF(E449/D449&gt;=100,"&gt;&gt;100",E449/D449*100),"-")</f>
        <v>-</v>
      </c>
    </row>
    <row r="450" customFormat="false" ht="12.75" hidden="false" customHeight="true" outlineLevel="0" collapsed="false">
      <c r="A450" s="105" t="n">
        <v>8157</v>
      </c>
      <c r="B450" s="106" t="s">
        <v>991</v>
      </c>
      <c r="C450" s="107" t="s">
        <v>992</v>
      </c>
      <c r="D450" s="111" t="n">
        <v>0</v>
      </c>
      <c r="E450" s="111"/>
      <c r="F450" s="109" t="str">
        <f aca="false">IF(D450&lt;&gt;0,IF(E450/D450&gt;=100,"&gt;&gt;100",E450/D450*100),"-")</f>
        <v>-</v>
      </c>
    </row>
    <row r="451" customFormat="false" ht="12.75" hidden="false" customHeight="true" outlineLevel="0" collapsed="false">
      <c r="A451" s="105" t="n">
        <v>8158</v>
      </c>
      <c r="B451" s="106" t="s">
        <v>993</v>
      </c>
      <c r="C451" s="107" t="s">
        <v>994</v>
      </c>
      <c r="D451" s="111" t="n">
        <v>0</v>
      </c>
      <c r="E451" s="111"/>
      <c r="F451" s="109" t="str">
        <f aca="false">IF(D451&lt;&gt;0,IF(E451/D451&gt;=100,"&gt;&gt;100",E451/D451*100),"-")</f>
        <v>-</v>
      </c>
    </row>
    <row r="452" customFormat="false" ht="22.5" hidden="false" customHeight="false" outlineLevel="0" collapsed="false">
      <c r="A452" s="105" t="n">
        <v>816</v>
      </c>
      <c r="B452" s="106" t="s">
        <v>995</v>
      </c>
      <c r="C452" s="107" t="s">
        <v>996</v>
      </c>
      <c r="D452" s="108" t="n">
        <f aca="false">SUM(D453:D456)</f>
        <v>0</v>
      </c>
      <c r="E452" s="108" t="n">
        <f aca="false">SUM(E453:E456)</f>
        <v>0</v>
      </c>
      <c r="F452" s="109" t="str">
        <f aca="false">IF(D452&lt;&gt;0,IF(E452/D452&gt;=100,"&gt;&gt;100",E452/D452*100),"-")</f>
        <v>-</v>
      </c>
    </row>
    <row r="453" customFormat="false" ht="12.75" hidden="false" customHeight="true" outlineLevel="0" collapsed="false">
      <c r="A453" s="105" t="n">
        <v>8163</v>
      </c>
      <c r="B453" s="106" t="s">
        <v>997</v>
      </c>
      <c r="C453" s="107" t="s">
        <v>998</v>
      </c>
      <c r="D453" s="111" t="n">
        <v>0</v>
      </c>
      <c r="E453" s="111"/>
      <c r="F453" s="109" t="str">
        <f aca="false">IF(D453&lt;&gt;0,IF(E453/D453&gt;=100,"&gt;&gt;100",E453/D453*100),"-")</f>
        <v>-</v>
      </c>
    </row>
    <row r="454" customFormat="false" ht="12.75" hidden="false" customHeight="true" outlineLevel="0" collapsed="false">
      <c r="A454" s="105" t="n">
        <v>8164</v>
      </c>
      <c r="B454" s="106" t="s">
        <v>999</v>
      </c>
      <c r="C454" s="107" t="s">
        <v>1000</v>
      </c>
      <c r="D454" s="111" t="n">
        <v>0</v>
      </c>
      <c r="E454" s="111"/>
      <c r="F454" s="109" t="str">
        <f aca="false">IF(D454&lt;&gt;0,IF(E454/D454&gt;=100,"&gt;&gt;100",E454/D454*100),"-")</f>
        <v>-</v>
      </c>
    </row>
    <row r="455" customFormat="false" ht="12.75" hidden="false" customHeight="true" outlineLevel="0" collapsed="false">
      <c r="A455" s="105" t="n">
        <v>8165</v>
      </c>
      <c r="B455" s="106" t="s">
        <v>1001</v>
      </c>
      <c r="C455" s="107" t="s">
        <v>1002</v>
      </c>
      <c r="D455" s="111" t="n">
        <v>0</v>
      </c>
      <c r="E455" s="111"/>
      <c r="F455" s="109" t="str">
        <f aca="false">IF(D455&lt;&gt;0,IF(E455/D455&gt;=100,"&gt;&gt;100",E455/D455*100),"-")</f>
        <v>-</v>
      </c>
    </row>
    <row r="456" customFormat="false" ht="12.75" hidden="false" customHeight="true" outlineLevel="0" collapsed="false">
      <c r="A456" s="105" t="n">
        <v>8166</v>
      </c>
      <c r="B456" s="106" t="s">
        <v>1003</v>
      </c>
      <c r="C456" s="107" t="s">
        <v>1004</v>
      </c>
      <c r="D456" s="111" t="n">
        <v>0</v>
      </c>
      <c r="E456" s="111"/>
      <c r="F456" s="109" t="str">
        <f aca="false">IF(D456&lt;&gt;0,IF(E456/D456&gt;=100,"&gt;&gt;100",E456/D456*100),"-")</f>
        <v>-</v>
      </c>
    </row>
    <row r="457" customFormat="false" ht="12.75" hidden="false" customHeight="true" outlineLevel="0" collapsed="false">
      <c r="A457" s="105" t="n">
        <v>817</v>
      </c>
      <c r="B457" s="106" t="s">
        <v>1005</v>
      </c>
      <c r="C457" s="107" t="s">
        <v>1006</v>
      </c>
      <c r="D457" s="108" t="n">
        <f aca="false">SUM(D458:D464)</f>
        <v>0</v>
      </c>
      <c r="E457" s="108" t="n">
        <f aca="false">SUM(E458:E464)</f>
        <v>0</v>
      </c>
      <c r="F457" s="109" t="str">
        <f aca="false">IF(D457&lt;&gt;0,IF(E457/D457&gt;=100,"&gt;&gt;100",E457/D457*100),"-")</f>
        <v>-</v>
      </c>
    </row>
    <row r="458" customFormat="false" ht="12.75" hidden="false" customHeight="true" outlineLevel="0" collapsed="false">
      <c r="A458" s="105" t="n">
        <v>8171</v>
      </c>
      <c r="B458" s="106" t="s">
        <v>1007</v>
      </c>
      <c r="C458" s="107" t="s">
        <v>1008</v>
      </c>
      <c r="D458" s="111" t="n">
        <v>0</v>
      </c>
      <c r="E458" s="111"/>
      <c r="F458" s="109" t="str">
        <f aca="false">IF(D458&lt;&gt;0,IF(E458/D458&gt;=100,"&gt;&gt;100",E458/D458*100),"-")</f>
        <v>-</v>
      </c>
    </row>
    <row r="459" customFormat="false" ht="12.75" hidden="false" customHeight="true" outlineLevel="0" collapsed="false">
      <c r="A459" s="105" t="n">
        <v>8172</v>
      </c>
      <c r="B459" s="106" t="s">
        <v>1009</v>
      </c>
      <c r="C459" s="107" t="s">
        <v>1010</v>
      </c>
      <c r="D459" s="111" t="n">
        <v>0</v>
      </c>
      <c r="E459" s="111"/>
      <c r="F459" s="109" t="str">
        <f aca="false">IF(D459&lt;&gt;0,IF(E459/D459&gt;=100,"&gt;&gt;100",E459/D459*100),"-")</f>
        <v>-</v>
      </c>
    </row>
    <row r="460" customFormat="false" ht="12.75" hidden="false" customHeight="true" outlineLevel="0" collapsed="false">
      <c r="A460" s="105" t="n">
        <v>8173</v>
      </c>
      <c r="B460" s="106" t="s">
        <v>1011</v>
      </c>
      <c r="C460" s="107" t="s">
        <v>1012</v>
      </c>
      <c r="D460" s="111" t="n">
        <v>0</v>
      </c>
      <c r="E460" s="111"/>
      <c r="F460" s="109" t="str">
        <f aca="false">IF(D460&lt;&gt;0,IF(E460/D460&gt;=100,"&gt;&gt;100",E460/D460*100),"-")</f>
        <v>-</v>
      </c>
    </row>
    <row r="461" customFormat="false" ht="12.75" hidden="false" customHeight="true" outlineLevel="0" collapsed="false">
      <c r="A461" s="105" t="n">
        <v>8174</v>
      </c>
      <c r="B461" s="106" t="s">
        <v>1013</v>
      </c>
      <c r="C461" s="107" t="s">
        <v>1014</v>
      </c>
      <c r="D461" s="111" t="n">
        <v>0</v>
      </c>
      <c r="E461" s="111"/>
      <c r="F461" s="109" t="str">
        <f aca="false">IF(D461&lt;&gt;0,IF(E461/D461&gt;=100,"&gt;&gt;100",E461/D461*100),"-")</f>
        <v>-</v>
      </c>
    </row>
    <row r="462" customFormat="false" ht="12.75" hidden="false" customHeight="true" outlineLevel="0" collapsed="false">
      <c r="A462" s="105" t="n">
        <v>8175</v>
      </c>
      <c r="B462" s="106" t="s">
        <v>1015</v>
      </c>
      <c r="C462" s="107" t="s">
        <v>1016</v>
      </c>
      <c r="D462" s="111" t="n">
        <v>0</v>
      </c>
      <c r="E462" s="111"/>
      <c r="F462" s="109" t="str">
        <f aca="false">IF(D462&lt;&gt;0,IF(E462/D462&gt;=100,"&gt;&gt;100",E462/D462*100),"-")</f>
        <v>-</v>
      </c>
    </row>
    <row r="463" customFormat="false" ht="22.5" hidden="false" customHeight="false" outlineLevel="0" collapsed="false">
      <c r="A463" s="105" t="n">
        <v>8176</v>
      </c>
      <c r="B463" s="106" t="s">
        <v>1017</v>
      </c>
      <c r="C463" s="107" t="s">
        <v>1018</v>
      </c>
      <c r="D463" s="111" t="n">
        <v>0</v>
      </c>
      <c r="E463" s="111"/>
      <c r="F463" s="109" t="str">
        <f aca="false">IF(D463&lt;&gt;0,IF(E463/D463&gt;=100,"&gt;&gt;100",E463/D463*100),"-")</f>
        <v>-</v>
      </c>
    </row>
    <row r="464" customFormat="false" ht="12" hidden="false" customHeight="false" outlineLevel="0" collapsed="false">
      <c r="A464" s="113" t="n">
        <v>8177</v>
      </c>
      <c r="B464" s="117" t="s">
        <v>1019</v>
      </c>
      <c r="C464" s="114" t="s">
        <v>1020</v>
      </c>
      <c r="D464" s="115" t="n">
        <v>0</v>
      </c>
      <c r="E464" s="115"/>
      <c r="F464" s="116" t="str">
        <f aca="false">IF(D464&lt;&gt;0,IF(E464/D464&gt;=100,"&gt;&gt;100",E464/D464*100),"-")</f>
        <v>-</v>
      </c>
    </row>
    <row r="465" customFormat="false" ht="12.75" hidden="false" customHeight="true" outlineLevel="0" collapsed="false">
      <c r="A465" s="113" t="s">
        <v>1021</v>
      </c>
      <c r="B465" s="117" t="s">
        <v>1022</v>
      </c>
      <c r="C465" s="114" t="s">
        <v>1021</v>
      </c>
      <c r="D465" s="115" t="n">
        <v>0</v>
      </c>
      <c r="E465" s="115"/>
      <c r="F465" s="116" t="str">
        <f aca="false">IF(D465&lt;&gt;0,IF(E465/D465&gt;=100,"&gt;&gt;100",E465/D465*100),"-")</f>
        <v>-</v>
      </c>
    </row>
    <row r="466" customFormat="false" ht="22.5" hidden="false" customHeight="false" outlineLevel="0" collapsed="false">
      <c r="A466" s="105" t="n">
        <v>82</v>
      </c>
      <c r="B466" s="110" t="s">
        <v>1023</v>
      </c>
      <c r="C466" s="107" t="s">
        <v>1024</v>
      </c>
      <c r="D466" s="108" t="n">
        <f aca="false">D467+D470+D473+D476</f>
        <v>0</v>
      </c>
      <c r="E466" s="108" t="n">
        <f aca="false">E467+E470+E473+E476</f>
        <v>0</v>
      </c>
      <c r="F466" s="109" t="str">
        <f aca="false">IF(D466&lt;&gt;0,IF(E466/D466&gt;=100,"&gt;&gt;100",E466/D466*100),"-")</f>
        <v>-</v>
      </c>
    </row>
    <row r="467" customFormat="false" ht="12.75" hidden="false" customHeight="true" outlineLevel="0" collapsed="false">
      <c r="A467" s="105" t="n">
        <v>821</v>
      </c>
      <c r="B467" s="106" t="s">
        <v>1025</v>
      </c>
      <c r="C467" s="107" t="s">
        <v>1026</v>
      </c>
      <c r="D467" s="108" t="n">
        <f aca="false">SUM(D468:D469)</f>
        <v>0</v>
      </c>
      <c r="E467" s="108" t="n">
        <f aca="false">SUM(E468:E469)</f>
        <v>0</v>
      </c>
      <c r="F467" s="109" t="str">
        <f aca="false">IF(D467&lt;&gt;0,IF(E467/D467&gt;=100,"&gt;&gt;100",E467/D467*100),"-")</f>
        <v>-</v>
      </c>
    </row>
    <row r="468" customFormat="false" ht="12.75" hidden="false" customHeight="true" outlineLevel="0" collapsed="false">
      <c r="A468" s="105" t="n">
        <v>8211</v>
      </c>
      <c r="B468" s="106" t="s">
        <v>1027</v>
      </c>
      <c r="C468" s="107" t="s">
        <v>1028</v>
      </c>
      <c r="D468" s="111" t="n">
        <v>0</v>
      </c>
      <c r="E468" s="111"/>
      <c r="F468" s="109" t="str">
        <f aca="false">IF(D468&lt;&gt;0,IF(E468/D468&gt;=100,"&gt;&gt;100",E468/D468*100),"-")</f>
        <v>-</v>
      </c>
    </row>
    <row r="469" customFormat="false" ht="12.75" hidden="false" customHeight="true" outlineLevel="0" collapsed="false">
      <c r="A469" s="105" t="n">
        <v>8212</v>
      </c>
      <c r="B469" s="106" t="s">
        <v>1029</v>
      </c>
      <c r="C469" s="107" t="s">
        <v>1030</v>
      </c>
      <c r="D469" s="111" t="n">
        <v>0</v>
      </c>
      <c r="E469" s="111"/>
      <c r="F469" s="109" t="str">
        <f aca="false">IF(D469&lt;&gt;0,IF(E469/D469&gt;=100,"&gt;&gt;100",E469/D469*100),"-")</f>
        <v>-</v>
      </c>
    </row>
    <row r="470" customFormat="false" ht="12.75" hidden="false" customHeight="true" outlineLevel="0" collapsed="false">
      <c r="A470" s="105" t="n">
        <v>822</v>
      </c>
      <c r="B470" s="106" t="s">
        <v>1031</v>
      </c>
      <c r="C470" s="107" t="s">
        <v>1032</v>
      </c>
      <c r="D470" s="108" t="n">
        <f aca="false">SUM(D471:D472)</f>
        <v>0</v>
      </c>
      <c r="E470" s="108" t="n">
        <f aca="false">SUM(E471:E472)</f>
        <v>0</v>
      </c>
      <c r="F470" s="109" t="str">
        <f aca="false">IF(D470&lt;&gt;0,IF(E470/D470&gt;=100,"&gt;&gt;100",E470/D470*100),"-")</f>
        <v>-</v>
      </c>
    </row>
    <row r="471" customFormat="false" ht="12.75" hidden="false" customHeight="true" outlineLevel="0" collapsed="false">
      <c r="A471" s="105" t="n">
        <v>8221</v>
      </c>
      <c r="B471" s="106" t="s">
        <v>1033</v>
      </c>
      <c r="C471" s="107" t="s">
        <v>1034</v>
      </c>
      <c r="D471" s="111" t="n">
        <v>0</v>
      </c>
      <c r="E471" s="111"/>
      <c r="F471" s="109" t="str">
        <f aca="false">IF(D471&lt;&gt;0,IF(E471/D471&gt;=100,"&gt;&gt;100",E471/D471*100),"-")</f>
        <v>-</v>
      </c>
    </row>
    <row r="472" customFormat="false" ht="12.75" hidden="false" customHeight="true" outlineLevel="0" collapsed="false">
      <c r="A472" s="105" t="n">
        <v>8222</v>
      </c>
      <c r="B472" s="106" t="s">
        <v>1035</v>
      </c>
      <c r="C472" s="107" t="s">
        <v>1036</v>
      </c>
      <c r="D472" s="111" t="n">
        <v>0</v>
      </c>
      <c r="E472" s="111"/>
      <c r="F472" s="109" t="str">
        <f aca="false">IF(D472&lt;&gt;0,IF(E472/D472&gt;=100,"&gt;&gt;100",E472/D472*100),"-")</f>
        <v>-</v>
      </c>
    </row>
    <row r="473" customFormat="false" ht="12.75" hidden="false" customHeight="true" outlineLevel="0" collapsed="false">
      <c r="A473" s="105" t="n">
        <v>823</v>
      </c>
      <c r="B473" s="106" t="s">
        <v>1037</v>
      </c>
      <c r="C473" s="107" t="s">
        <v>1038</v>
      </c>
      <c r="D473" s="108" t="n">
        <f aca="false">SUM(D474:D475)</f>
        <v>0</v>
      </c>
      <c r="E473" s="108" t="n">
        <f aca="false">SUM(E474:E475)</f>
        <v>0</v>
      </c>
      <c r="F473" s="109" t="str">
        <f aca="false">IF(D473&lt;&gt;0,IF(E473/D473&gt;=100,"&gt;&gt;100",E473/D473*100),"-")</f>
        <v>-</v>
      </c>
    </row>
    <row r="474" customFormat="false" ht="12.75" hidden="false" customHeight="true" outlineLevel="0" collapsed="false">
      <c r="A474" s="105" t="n">
        <v>8231</v>
      </c>
      <c r="B474" s="106" t="s">
        <v>1039</v>
      </c>
      <c r="C474" s="107" t="s">
        <v>1040</v>
      </c>
      <c r="D474" s="111" t="n">
        <v>0</v>
      </c>
      <c r="E474" s="111"/>
      <c r="F474" s="109" t="str">
        <f aca="false">IF(D474&lt;&gt;0,IF(E474/D474&gt;=100,"&gt;&gt;100",E474/D474*100),"-")</f>
        <v>-</v>
      </c>
    </row>
    <row r="475" customFormat="false" ht="12.75" hidden="false" customHeight="true" outlineLevel="0" collapsed="false">
      <c r="A475" s="105" t="n">
        <v>8232</v>
      </c>
      <c r="B475" s="106" t="s">
        <v>1041</v>
      </c>
      <c r="C475" s="107" t="s">
        <v>1042</v>
      </c>
      <c r="D475" s="111" t="n">
        <v>0</v>
      </c>
      <c r="E475" s="111"/>
      <c r="F475" s="109" t="str">
        <f aca="false">IF(D475&lt;&gt;0,IF(E475/D475&gt;=100,"&gt;&gt;100",E475/D475*100),"-")</f>
        <v>-</v>
      </c>
    </row>
    <row r="476" customFormat="false" ht="12.75" hidden="false" customHeight="true" outlineLevel="0" collapsed="false">
      <c r="A476" s="105" t="n">
        <v>824</v>
      </c>
      <c r="B476" s="106" t="s">
        <v>1043</v>
      </c>
      <c r="C476" s="107" t="s">
        <v>1044</v>
      </c>
      <c r="D476" s="108" t="n">
        <f aca="false">SUM(D477:D478)</f>
        <v>0</v>
      </c>
      <c r="E476" s="108" t="n">
        <f aca="false">SUM(E477:E478)</f>
        <v>0</v>
      </c>
      <c r="F476" s="109" t="str">
        <f aca="false">IF(D476&lt;&gt;0,IF(E476/D476&gt;=100,"&gt;&gt;100",E476/D476*100),"-")</f>
        <v>-</v>
      </c>
    </row>
    <row r="477" customFormat="false" ht="12.75" hidden="false" customHeight="true" outlineLevel="0" collapsed="false">
      <c r="A477" s="105" t="n">
        <v>8241</v>
      </c>
      <c r="B477" s="106" t="s">
        <v>1045</v>
      </c>
      <c r="C477" s="107" t="s">
        <v>1046</v>
      </c>
      <c r="D477" s="111" t="n">
        <v>0</v>
      </c>
      <c r="E477" s="111"/>
      <c r="F477" s="109" t="str">
        <f aca="false">IF(D477&lt;&gt;0,IF(E477/D477&gt;=100,"&gt;&gt;100",E477/D477*100),"-")</f>
        <v>-</v>
      </c>
    </row>
    <row r="478" customFormat="false" ht="12.75" hidden="false" customHeight="true" outlineLevel="0" collapsed="false">
      <c r="A478" s="105" t="n">
        <v>8242</v>
      </c>
      <c r="B478" s="106" t="s">
        <v>1047</v>
      </c>
      <c r="C478" s="107" t="s">
        <v>1048</v>
      </c>
      <c r="D478" s="111" t="n">
        <v>0</v>
      </c>
      <c r="E478" s="111"/>
      <c r="F478" s="109" t="str">
        <f aca="false">IF(D478&lt;&gt;0,IF(E478/D478&gt;=100,"&gt;&gt;100",E478/D478*100),"-")</f>
        <v>-</v>
      </c>
    </row>
    <row r="479" customFormat="false" ht="22.5" hidden="false" customHeight="false" outlineLevel="0" collapsed="false">
      <c r="A479" s="105" t="n">
        <v>83</v>
      </c>
      <c r="B479" s="110" t="s">
        <v>1049</v>
      </c>
      <c r="C479" s="107" t="s">
        <v>1050</v>
      </c>
      <c r="D479" s="108" t="n">
        <f aca="false">D480+D484+D485+D488</f>
        <v>0</v>
      </c>
      <c r="E479" s="108" t="n">
        <f aca="false">E480+E484+E485+E488</f>
        <v>0</v>
      </c>
      <c r="F479" s="109" t="str">
        <f aca="false">IF(D479&lt;&gt;0,IF(E479/D479&gt;=100,"&gt;&gt;100",E479/D479*100),"-")</f>
        <v>-</v>
      </c>
    </row>
    <row r="480" customFormat="false" ht="22.5" hidden="false" customHeight="false" outlineLevel="0" collapsed="false">
      <c r="A480" s="105" t="n">
        <v>831</v>
      </c>
      <c r="B480" s="106" t="s">
        <v>1051</v>
      </c>
      <c r="C480" s="107" t="s">
        <v>1052</v>
      </c>
      <c r="D480" s="108" t="n">
        <f aca="false">SUM(D481:D483)</f>
        <v>0</v>
      </c>
      <c r="E480" s="108" t="n">
        <f aca="false">SUM(E481:E483)</f>
        <v>0</v>
      </c>
      <c r="F480" s="109" t="str">
        <f aca="false">IF(D480&lt;&gt;0,IF(E480/D480&gt;=100,"&gt;&gt;100",E480/D480*100),"-")</f>
        <v>-</v>
      </c>
    </row>
    <row r="481" customFormat="false" ht="12.75" hidden="false" customHeight="true" outlineLevel="0" collapsed="false">
      <c r="A481" s="105" t="n">
        <v>8312</v>
      </c>
      <c r="B481" s="106" t="s">
        <v>1053</v>
      </c>
      <c r="C481" s="107" t="s">
        <v>1054</v>
      </c>
      <c r="D481" s="111" t="n">
        <v>0</v>
      </c>
      <c r="E481" s="111"/>
      <c r="F481" s="109" t="str">
        <f aca="false">IF(D481&lt;&gt;0,IF(E481/D481&gt;=100,"&gt;&gt;100",E481/D481*100),"-")</f>
        <v>-</v>
      </c>
    </row>
    <row r="482" customFormat="false" ht="12.75" hidden="false" customHeight="true" outlineLevel="0" collapsed="false">
      <c r="A482" s="105" t="n">
        <v>8313</v>
      </c>
      <c r="B482" s="106" t="s">
        <v>1055</v>
      </c>
      <c r="C482" s="107" t="s">
        <v>1056</v>
      </c>
      <c r="D482" s="111" t="n">
        <v>0</v>
      </c>
      <c r="E482" s="111"/>
      <c r="F482" s="109" t="str">
        <f aca="false">IF(D482&lt;&gt;0,IF(E482/D482&gt;=100,"&gt;&gt;100",E482/D482*100),"-")</f>
        <v>-</v>
      </c>
    </row>
    <row r="483" customFormat="false" ht="12.75" hidden="false" customHeight="true" outlineLevel="0" collapsed="false">
      <c r="A483" s="105" t="n">
        <v>8314</v>
      </c>
      <c r="B483" s="106" t="s">
        <v>1057</v>
      </c>
      <c r="C483" s="107" t="s">
        <v>1058</v>
      </c>
      <c r="D483" s="111" t="n">
        <v>0</v>
      </c>
      <c r="E483" s="111"/>
      <c r="F483" s="109" t="str">
        <f aca="false">IF(D483&lt;&gt;0,IF(E483/D483&gt;=100,"&gt;&gt;100",E483/D483*100),"-")</f>
        <v>-</v>
      </c>
    </row>
    <row r="484" customFormat="false" ht="12" hidden="false" customHeight="false" outlineLevel="0" collapsed="false">
      <c r="A484" s="105" t="n">
        <v>832</v>
      </c>
      <c r="B484" s="112" t="s">
        <v>1059</v>
      </c>
      <c r="C484" s="107" t="s">
        <v>1060</v>
      </c>
      <c r="D484" s="111" t="n">
        <v>0</v>
      </c>
      <c r="E484" s="111"/>
      <c r="F484" s="109" t="str">
        <f aca="false">IF(D484&lt;&gt;0,IF(E484/D484&gt;=100,"&gt;&gt;100",E484/D484*100),"-")</f>
        <v>-</v>
      </c>
    </row>
    <row r="485" customFormat="false" ht="22.5" hidden="false" customHeight="false" outlineLevel="0" collapsed="false">
      <c r="A485" s="105" t="n">
        <v>833</v>
      </c>
      <c r="B485" s="106" t="s">
        <v>1061</v>
      </c>
      <c r="C485" s="107" t="s">
        <v>1062</v>
      </c>
      <c r="D485" s="108" t="n">
        <f aca="false">SUM(D486:D487)</f>
        <v>0</v>
      </c>
      <c r="E485" s="108" t="n">
        <f aca="false">SUM(E486:E487)</f>
        <v>0</v>
      </c>
      <c r="F485" s="109" t="str">
        <f aca="false">IF(D485&lt;&gt;0,IF(E485/D485&gt;=100,"&gt;&gt;100",E485/D485*100),"-")</f>
        <v>-</v>
      </c>
    </row>
    <row r="486" customFormat="false" ht="22.5" hidden="false" customHeight="false" outlineLevel="0" collapsed="false">
      <c r="A486" s="105" t="n">
        <v>8331</v>
      </c>
      <c r="B486" s="112" t="s">
        <v>1063</v>
      </c>
      <c r="C486" s="107" t="s">
        <v>1064</v>
      </c>
      <c r="D486" s="111" t="n">
        <v>0</v>
      </c>
      <c r="E486" s="111"/>
      <c r="F486" s="109" t="str">
        <f aca="false">IF(D486&lt;&gt;0,IF(E486/D486&gt;=100,"&gt;&gt;100",E486/D486*100),"-")</f>
        <v>-</v>
      </c>
    </row>
    <row r="487" customFormat="false" ht="12.75" hidden="false" customHeight="true" outlineLevel="0" collapsed="false">
      <c r="A487" s="105" t="n">
        <v>8332</v>
      </c>
      <c r="B487" s="106" t="s">
        <v>1065</v>
      </c>
      <c r="C487" s="107" t="s">
        <v>1066</v>
      </c>
      <c r="D487" s="111" t="n">
        <v>0</v>
      </c>
      <c r="E487" s="111"/>
      <c r="F487" s="109" t="str">
        <f aca="false">IF(D487&lt;&gt;0,IF(E487/D487&gt;=100,"&gt;&gt;100",E487/D487*100),"-")</f>
        <v>-</v>
      </c>
    </row>
    <row r="488" customFormat="false" ht="22.5" hidden="false" customHeight="false" outlineLevel="0" collapsed="false">
      <c r="A488" s="105" t="n">
        <v>834</v>
      </c>
      <c r="B488" s="106" t="s">
        <v>1067</v>
      </c>
      <c r="C488" s="107" t="s">
        <v>1068</v>
      </c>
      <c r="D488" s="108" t="n">
        <f aca="false">SUM(D489:D490)</f>
        <v>0</v>
      </c>
      <c r="E488" s="108" t="n">
        <f aca="false">SUM(E489:E490)</f>
        <v>0</v>
      </c>
      <c r="F488" s="109" t="str">
        <f aca="false">IF(D488&lt;&gt;0,IF(E488/D488&gt;=100,"&gt;&gt;100",E488/D488*100),"-")</f>
        <v>-</v>
      </c>
    </row>
    <row r="489" customFormat="false" ht="12.75" hidden="false" customHeight="true" outlineLevel="0" collapsed="false">
      <c r="A489" s="105" t="n">
        <v>8341</v>
      </c>
      <c r="B489" s="106" t="s">
        <v>1069</v>
      </c>
      <c r="C489" s="107" t="s">
        <v>1070</v>
      </c>
      <c r="D489" s="111" t="n">
        <v>0</v>
      </c>
      <c r="E489" s="111"/>
      <c r="F489" s="109" t="str">
        <f aca="false">IF(D489&lt;&gt;0,IF(E489/D489&gt;=100,"&gt;&gt;100",E489/D489*100),"-")</f>
        <v>-</v>
      </c>
    </row>
    <row r="490" customFormat="false" ht="12.75" hidden="false" customHeight="true" outlineLevel="0" collapsed="false">
      <c r="A490" s="105" t="n">
        <v>8342</v>
      </c>
      <c r="B490" s="106" t="s">
        <v>1071</v>
      </c>
      <c r="C490" s="107" t="s">
        <v>1072</v>
      </c>
      <c r="D490" s="111" t="n">
        <v>0</v>
      </c>
      <c r="E490" s="111"/>
      <c r="F490" s="109" t="str">
        <f aca="false">IF(D490&lt;&gt;0,IF(E490/D490&gt;=100,"&gt;&gt;100",E490/D490*100),"-")</f>
        <v>-</v>
      </c>
    </row>
    <row r="491" customFormat="false" ht="12.75" hidden="false" customHeight="true" outlineLevel="0" collapsed="false">
      <c r="A491" s="105" t="n">
        <v>84</v>
      </c>
      <c r="B491" s="106" t="s">
        <v>1073</v>
      </c>
      <c r="C491" s="107" t="s">
        <v>1074</v>
      </c>
      <c r="D491" s="108" t="n">
        <f aca="false">D492+D497+D501+D502+D509+D514</f>
        <v>0</v>
      </c>
      <c r="E491" s="108" t="n">
        <f aca="false">E492+E497+E501+E502+E509+E514</f>
        <v>0</v>
      </c>
      <c r="F491" s="109" t="str">
        <f aca="false">IF(D491&lt;&gt;0,IF(E491/D491&gt;=100,"&gt;&gt;100",E491/D491*100),"-")</f>
        <v>-</v>
      </c>
    </row>
    <row r="492" customFormat="false" ht="22.5" hidden="false" customHeight="false" outlineLevel="0" collapsed="false">
      <c r="A492" s="105" t="n">
        <v>841</v>
      </c>
      <c r="B492" s="106" t="s">
        <v>1075</v>
      </c>
      <c r="C492" s="107" t="s">
        <v>1076</v>
      </c>
      <c r="D492" s="108" t="n">
        <f aca="false">SUM(D493:D496)</f>
        <v>0</v>
      </c>
      <c r="E492" s="108" t="n">
        <f aca="false">SUM(E493:E496)</f>
        <v>0</v>
      </c>
      <c r="F492" s="109" t="str">
        <f aca="false">IF(D492&lt;&gt;0,IF(E492/D492&gt;=100,"&gt;&gt;100",E492/D492*100),"-")</f>
        <v>-</v>
      </c>
    </row>
    <row r="493" customFormat="false" ht="12.75" hidden="false" customHeight="true" outlineLevel="0" collapsed="false">
      <c r="A493" s="105" t="n">
        <v>8413</v>
      </c>
      <c r="B493" s="106" t="s">
        <v>1077</v>
      </c>
      <c r="C493" s="107" t="s">
        <v>1078</v>
      </c>
      <c r="D493" s="111" t="n">
        <v>0</v>
      </c>
      <c r="E493" s="111"/>
      <c r="F493" s="109" t="str">
        <f aca="false">IF(D493&lt;&gt;0,IF(E493/D493&gt;=100,"&gt;&gt;100",E493/D493*100),"-")</f>
        <v>-</v>
      </c>
    </row>
    <row r="494" customFormat="false" ht="12.75" hidden="false" customHeight="true" outlineLevel="0" collapsed="false">
      <c r="A494" s="105" t="n">
        <v>8414</v>
      </c>
      <c r="B494" s="106" t="s">
        <v>1079</v>
      </c>
      <c r="C494" s="107" t="s">
        <v>1080</v>
      </c>
      <c r="D494" s="111" t="n">
        <v>0</v>
      </c>
      <c r="E494" s="111"/>
      <c r="F494" s="109" t="str">
        <f aca="false">IF(D494&lt;&gt;0,IF(E494/D494&gt;=100,"&gt;&gt;100",E494/D494*100),"-")</f>
        <v>-</v>
      </c>
    </row>
    <row r="495" customFormat="false" ht="12.75" hidden="false" customHeight="true" outlineLevel="0" collapsed="false">
      <c r="A495" s="105" t="n">
        <v>8415</v>
      </c>
      <c r="B495" s="106" t="s">
        <v>1081</v>
      </c>
      <c r="C495" s="107" t="s">
        <v>1082</v>
      </c>
      <c r="D495" s="111" t="n">
        <v>0</v>
      </c>
      <c r="E495" s="111"/>
      <c r="F495" s="109" t="str">
        <f aca="false">IF(D495&lt;&gt;0,IF(E495/D495&gt;=100,"&gt;&gt;100",E495/D495*100),"-")</f>
        <v>-</v>
      </c>
    </row>
    <row r="496" customFormat="false" ht="12.75" hidden="false" customHeight="true" outlineLevel="0" collapsed="false">
      <c r="A496" s="105" t="n">
        <v>8416</v>
      </c>
      <c r="B496" s="106" t="s">
        <v>1083</v>
      </c>
      <c r="C496" s="107" t="s">
        <v>1084</v>
      </c>
      <c r="D496" s="111" t="n">
        <v>0</v>
      </c>
      <c r="E496" s="111"/>
      <c r="F496" s="109" t="str">
        <f aca="false">IF(D496&lt;&gt;0,IF(E496/D496&gt;=100,"&gt;&gt;100",E496/D496*100),"-")</f>
        <v>-</v>
      </c>
    </row>
    <row r="497" customFormat="false" ht="22.5" hidden="false" customHeight="false" outlineLevel="0" collapsed="false">
      <c r="A497" s="105" t="n">
        <v>842</v>
      </c>
      <c r="B497" s="106" t="s">
        <v>1085</v>
      </c>
      <c r="C497" s="107" t="s">
        <v>1086</v>
      </c>
      <c r="D497" s="108" t="n">
        <f aca="false">SUM(D498:D500)</f>
        <v>0</v>
      </c>
      <c r="E497" s="108" t="n">
        <f aca="false">SUM(E498:E500)</f>
        <v>0</v>
      </c>
      <c r="F497" s="109" t="str">
        <f aca="false">IF(D497&lt;&gt;0,IF(E497/D497&gt;=100,"&gt;&gt;100",E497/D497*100),"-")</f>
        <v>-</v>
      </c>
    </row>
    <row r="498" customFormat="false" ht="12.75" hidden="false" customHeight="true" outlineLevel="0" collapsed="false">
      <c r="A498" s="105" t="n">
        <v>8422</v>
      </c>
      <c r="B498" s="106" t="s">
        <v>1087</v>
      </c>
      <c r="C498" s="107" t="s">
        <v>1088</v>
      </c>
      <c r="D498" s="111" t="n">
        <v>0</v>
      </c>
      <c r="E498" s="111"/>
      <c r="F498" s="109" t="str">
        <f aca="false">IF(D498&lt;&gt;0,IF(E498/D498&gt;=100,"&gt;&gt;100",E498/D498*100),"-")</f>
        <v>-</v>
      </c>
    </row>
    <row r="499" customFormat="false" ht="12.75" hidden="false" customHeight="true" outlineLevel="0" collapsed="false">
      <c r="A499" s="105" t="n">
        <v>8423</v>
      </c>
      <c r="B499" s="106" t="s">
        <v>1089</v>
      </c>
      <c r="C499" s="107" t="s">
        <v>1090</v>
      </c>
      <c r="D499" s="111" t="n">
        <v>0</v>
      </c>
      <c r="E499" s="111"/>
      <c r="F499" s="109" t="str">
        <f aca="false">IF(D499&lt;&gt;0,IF(E499/D499&gt;=100,"&gt;&gt;100",E499/D499*100),"-")</f>
        <v>-</v>
      </c>
    </row>
    <row r="500" customFormat="false" ht="12.75" hidden="false" customHeight="true" outlineLevel="0" collapsed="false">
      <c r="A500" s="105" t="n">
        <v>8424</v>
      </c>
      <c r="B500" s="106" t="s">
        <v>1091</v>
      </c>
      <c r="C500" s="107" t="s">
        <v>1092</v>
      </c>
      <c r="D500" s="111" t="n">
        <v>0</v>
      </c>
      <c r="E500" s="111"/>
      <c r="F500" s="109" t="str">
        <f aca="false">IF(D500&lt;&gt;0,IF(E500/D500&gt;=100,"&gt;&gt;100",E500/D500*100),"-")</f>
        <v>-</v>
      </c>
    </row>
    <row r="501" customFormat="false" ht="12.75" hidden="false" customHeight="true" outlineLevel="0" collapsed="false">
      <c r="A501" s="105" t="n">
        <v>843</v>
      </c>
      <c r="B501" s="106" t="s">
        <v>1093</v>
      </c>
      <c r="C501" s="107" t="s">
        <v>1094</v>
      </c>
      <c r="D501" s="111" t="n">
        <v>0</v>
      </c>
      <c r="E501" s="111"/>
      <c r="F501" s="109" t="str">
        <f aca="false">IF(D501&lt;&gt;0,IF(E501/D501&gt;=100,"&gt;&gt;100",E501/D501*100),"-")</f>
        <v>-</v>
      </c>
    </row>
    <row r="502" customFormat="false" ht="22.5" hidden="false" customHeight="false" outlineLevel="0" collapsed="false">
      <c r="A502" s="105" t="n">
        <v>844</v>
      </c>
      <c r="B502" s="106" t="s">
        <v>1095</v>
      </c>
      <c r="C502" s="107" t="s">
        <v>1096</v>
      </c>
      <c r="D502" s="108" t="n">
        <f aca="false">SUM(D503:D508)</f>
        <v>0</v>
      </c>
      <c r="E502" s="108" t="n">
        <f aca="false">SUM(E503:E508)</f>
        <v>0</v>
      </c>
      <c r="F502" s="109" t="str">
        <f aca="false">IF(D502&lt;&gt;0,IF(E502/D502&gt;=100,"&gt;&gt;100",E502/D502*100),"-")</f>
        <v>-</v>
      </c>
    </row>
    <row r="503" customFormat="false" ht="12.75" hidden="false" customHeight="true" outlineLevel="0" collapsed="false">
      <c r="A503" s="105" t="n">
        <v>8443</v>
      </c>
      <c r="B503" s="106" t="s">
        <v>1097</v>
      </c>
      <c r="C503" s="107" t="s">
        <v>1098</v>
      </c>
      <c r="D503" s="111" t="n">
        <v>0</v>
      </c>
      <c r="E503" s="111"/>
      <c r="F503" s="109" t="str">
        <f aca="false">IF(D503&lt;&gt;0,IF(E503/D503&gt;=100,"&gt;&gt;100",E503/D503*100),"-")</f>
        <v>-</v>
      </c>
    </row>
    <row r="504" customFormat="false" ht="12.75" hidden="false" customHeight="true" outlineLevel="0" collapsed="false">
      <c r="A504" s="105" t="n">
        <v>8444</v>
      </c>
      <c r="B504" s="106" t="s">
        <v>1099</v>
      </c>
      <c r="C504" s="107" t="s">
        <v>1100</v>
      </c>
      <c r="D504" s="111" t="n">
        <v>0</v>
      </c>
      <c r="E504" s="111"/>
      <c r="F504" s="109" t="str">
        <f aca="false">IF(D504&lt;&gt;0,IF(E504/D504&gt;=100,"&gt;&gt;100",E504/D504*100),"-")</f>
        <v>-</v>
      </c>
    </row>
    <row r="505" customFormat="false" ht="12" hidden="false" customHeight="false" outlineLevel="0" collapsed="false">
      <c r="A505" s="105" t="n">
        <v>8445</v>
      </c>
      <c r="B505" s="106" t="s">
        <v>1101</v>
      </c>
      <c r="C505" s="107" t="s">
        <v>1102</v>
      </c>
      <c r="D505" s="111" t="n">
        <v>0</v>
      </c>
      <c r="E505" s="111"/>
      <c r="F505" s="109" t="str">
        <f aca="false">IF(D505&lt;&gt;0,IF(E505/D505&gt;=100,"&gt;&gt;100",E505/D505*100),"-")</f>
        <v>-</v>
      </c>
    </row>
    <row r="506" customFormat="false" ht="12.75" hidden="false" customHeight="true" outlineLevel="0" collapsed="false">
      <c r="A506" s="105" t="n">
        <v>8446</v>
      </c>
      <c r="B506" s="106" t="s">
        <v>1103</v>
      </c>
      <c r="C506" s="107" t="s">
        <v>1104</v>
      </c>
      <c r="D506" s="111" t="n">
        <v>0</v>
      </c>
      <c r="E506" s="111"/>
      <c r="F506" s="109" t="str">
        <f aca="false">IF(D506&lt;&gt;0,IF(E506/D506&gt;=100,"&gt;&gt;100",E506/D506*100),"-")</f>
        <v>-</v>
      </c>
    </row>
    <row r="507" customFormat="false" ht="12.75" hidden="false" customHeight="true" outlineLevel="0" collapsed="false">
      <c r="A507" s="105" t="n">
        <v>8447</v>
      </c>
      <c r="B507" s="106" t="s">
        <v>1105</v>
      </c>
      <c r="C507" s="107" t="s">
        <v>1106</v>
      </c>
      <c r="D507" s="111" t="n">
        <v>0</v>
      </c>
      <c r="E507" s="111"/>
      <c r="F507" s="109" t="str">
        <f aca="false">IF(D507&lt;&gt;0,IF(E507/D507&gt;=100,"&gt;&gt;100",E507/D507*100),"-")</f>
        <v>-</v>
      </c>
    </row>
    <row r="508" customFormat="false" ht="12.75" hidden="false" customHeight="true" outlineLevel="0" collapsed="false">
      <c r="A508" s="105" t="n">
        <v>8448</v>
      </c>
      <c r="B508" s="106" t="s">
        <v>1107</v>
      </c>
      <c r="C508" s="107" t="s">
        <v>1108</v>
      </c>
      <c r="D508" s="111" t="n">
        <v>0</v>
      </c>
      <c r="E508" s="111"/>
      <c r="F508" s="109" t="str">
        <f aca="false">IF(D508&lt;&gt;0,IF(E508/D508&gt;=100,"&gt;&gt;100",E508/D508*100),"-")</f>
        <v>-</v>
      </c>
    </row>
    <row r="509" customFormat="false" ht="22.5" hidden="false" customHeight="false" outlineLevel="0" collapsed="false">
      <c r="A509" s="105" t="n">
        <v>845</v>
      </c>
      <c r="B509" s="112" t="s">
        <v>1109</v>
      </c>
      <c r="C509" s="107" t="s">
        <v>1110</v>
      </c>
      <c r="D509" s="108" t="n">
        <f aca="false">SUM(D510:D513)</f>
        <v>0</v>
      </c>
      <c r="E509" s="108" t="n">
        <f aca="false">SUM(E510:E513)</f>
        <v>0</v>
      </c>
      <c r="F509" s="109" t="str">
        <f aca="false">IF(D509&lt;&gt;0,IF(E509/D509&gt;=100,"&gt;&gt;100",E509/D509*100),"-")</f>
        <v>-</v>
      </c>
    </row>
    <row r="510" customFormat="false" ht="12.75" hidden="false" customHeight="true" outlineLevel="0" collapsed="false">
      <c r="A510" s="105" t="n">
        <v>8453</v>
      </c>
      <c r="B510" s="106" t="s">
        <v>1111</v>
      </c>
      <c r="C510" s="107" t="s">
        <v>1112</v>
      </c>
      <c r="D510" s="111" t="n">
        <v>0</v>
      </c>
      <c r="E510" s="111"/>
      <c r="F510" s="109" t="str">
        <f aca="false">IF(D510&lt;&gt;0,IF(E510/D510&gt;=100,"&gt;&gt;100",E510/D510*100),"-")</f>
        <v>-</v>
      </c>
    </row>
    <row r="511" customFormat="false" ht="12.75" hidden="false" customHeight="true" outlineLevel="0" collapsed="false">
      <c r="A511" s="105" t="n">
        <v>8454</v>
      </c>
      <c r="B511" s="106" t="s">
        <v>1113</v>
      </c>
      <c r="C511" s="107" t="s">
        <v>1114</v>
      </c>
      <c r="D511" s="111" t="n">
        <v>0</v>
      </c>
      <c r="E511" s="111"/>
      <c r="F511" s="109" t="str">
        <f aca="false">IF(D511&lt;&gt;0,IF(E511/D511&gt;=100,"&gt;&gt;100",E511/D511*100),"-")</f>
        <v>-</v>
      </c>
    </row>
    <row r="512" customFormat="false" ht="12.75" hidden="false" customHeight="true" outlineLevel="0" collapsed="false">
      <c r="A512" s="105" t="n">
        <v>8455</v>
      </c>
      <c r="B512" s="106" t="s">
        <v>1115</v>
      </c>
      <c r="C512" s="107" t="s">
        <v>1116</v>
      </c>
      <c r="D512" s="111" t="n">
        <v>0</v>
      </c>
      <c r="E512" s="111"/>
      <c r="F512" s="109" t="str">
        <f aca="false">IF(D512&lt;&gt;0,IF(E512/D512&gt;=100,"&gt;&gt;100",E512/D512*100),"-")</f>
        <v>-</v>
      </c>
    </row>
    <row r="513" customFormat="false" ht="12.75" hidden="false" customHeight="true" outlineLevel="0" collapsed="false">
      <c r="A513" s="105" t="n">
        <v>8456</v>
      </c>
      <c r="B513" s="106" t="s">
        <v>1117</v>
      </c>
      <c r="C513" s="107" t="s">
        <v>1118</v>
      </c>
      <c r="D513" s="111" t="n">
        <v>0</v>
      </c>
      <c r="E513" s="111"/>
      <c r="F513" s="109" t="str">
        <f aca="false">IF(D513&lt;&gt;0,IF(E513/D513&gt;=100,"&gt;&gt;100",E513/D513*100),"-")</f>
        <v>-</v>
      </c>
    </row>
    <row r="514" customFormat="false" ht="12.75" hidden="false" customHeight="true" outlineLevel="0" collapsed="false">
      <c r="A514" s="105" t="n">
        <v>847</v>
      </c>
      <c r="B514" s="106" t="s">
        <v>1119</v>
      </c>
      <c r="C514" s="107" t="s">
        <v>1120</v>
      </c>
      <c r="D514" s="108" t="n">
        <f aca="false">SUM(D515:D521)</f>
        <v>0</v>
      </c>
      <c r="E514" s="108" t="n">
        <f aca="false">SUM(E515:E521)</f>
        <v>0</v>
      </c>
      <c r="F514" s="109" t="str">
        <f aca="false">IF(D514&lt;&gt;0,IF(E514/D514&gt;=100,"&gt;&gt;100",E514/D514*100),"-")</f>
        <v>-</v>
      </c>
    </row>
    <row r="515" customFormat="false" ht="12.75" hidden="false" customHeight="true" outlineLevel="0" collapsed="false">
      <c r="A515" s="105" t="n">
        <v>8471</v>
      </c>
      <c r="B515" s="106" t="s">
        <v>1121</v>
      </c>
      <c r="C515" s="107" t="s">
        <v>1122</v>
      </c>
      <c r="D515" s="111" t="n">
        <v>0</v>
      </c>
      <c r="E515" s="111"/>
      <c r="F515" s="109" t="str">
        <f aca="false">IF(D515&lt;&gt;0,IF(E515/D515&gt;=100,"&gt;&gt;100",E515/D515*100),"-")</f>
        <v>-</v>
      </c>
    </row>
    <row r="516" customFormat="false" ht="12.75" hidden="false" customHeight="true" outlineLevel="0" collapsed="false">
      <c r="A516" s="105" t="n">
        <v>8472</v>
      </c>
      <c r="B516" s="106" t="s">
        <v>1123</v>
      </c>
      <c r="C516" s="107" t="s">
        <v>1124</v>
      </c>
      <c r="D516" s="111" t="n">
        <v>0</v>
      </c>
      <c r="E516" s="111"/>
      <c r="F516" s="109" t="str">
        <f aca="false">IF(D516&lt;&gt;0,IF(E516/D516&gt;=100,"&gt;&gt;100",E516/D516*100),"-")</f>
        <v>-</v>
      </c>
    </row>
    <row r="517" customFormat="false" ht="12.75" hidden="false" customHeight="true" outlineLevel="0" collapsed="false">
      <c r="A517" s="105" t="n">
        <v>8473</v>
      </c>
      <c r="B517" s="106" t="s">
        <v>1125</v>
      </c>
      <c r="C517" s="107" t="s">
        <v>1126</v>
      </c>
      <c r="D517" s="111" t="n">
        <v>0</v>
      </c>
      <c r="E517" s="111"/>
      <c r="F517" s="109" t="str">
        <f aca="false">IF(D517&lt;&gt;0,IF(E517/D517&gt;=100,"&gt;&gt;100",E517/D517*100),"-")</f>
        <v>-</v>
      </c>
    </row>
    <row r="518" customFormat="false" ht="12.75" hidden="false" customHeight="true" outlineLevel="0" collapsed="false">
      <c r="A518" s="105" t="n">
        <v>8474</v>
      </c>
      <c r="B518" s="106" t="s">
        <v>1127</v>
      </c>
      <c r="C518" s="107" t="s">
        <v>1128</v>
      </c>
      <c r="D518" s="111" t="n">
        <v>0</v>
      </c>
      <c r="E518" s="111"/>
      <c r="F518" s="109" t="str">
        <f aca="false">IF(D518&lt;&gt;0,IF(E518/D518&gt;=100,"&gt;&gt;100",E518/D518*100),"-")</f>
        <v>-</v>
      </c>
    </row>
    <row r="519" customFormat="false" ht="12.75" hidden="false" customHeight="true" outlineLevel="0" collapsed="false">
      <c r="A519" s="105" t="n">
        <v>8475</v>
      </c>
      <c r="B519" s="106" t="s">
        <v>1129</v>
      </c>
      <c r="C519" s="107" t="s">
        <v>1130</v>
      </c>
      <c r="D519" s="111" t="n">
        <v>0</v>
      </c>
      <c r="E519" s="111"/>
      <c r="F519" s="109" t="str">
        <f aca="false">IF(D519&lt;&gt;0,IF(E519/D519&gt;=100,"&gt;&gt;100",E519/D519*100),"-")</f>
        <v>-</v>
      </c>
    </row>
    <row r="520" customFormat="false" ht="12.75" hidden="false" customHeight="true" outlineLevel="0" collapsed="false">
      <c r="A520" s="105" t="n">
        <v>8476</v>
      </c>
      <c r="B520" s="106" t="s">
        <v>1131</v>
      </c>
      <c r="C520" s="107" t="s">
        <v>1132</v>
      </c>
      <c r="D520" s="111" t="n">
        <v>0</v>
      </c>
      <c r="E520" s="111"/>
      <c r="F520" s="109" t="str">
        <f aca="false">IF(D520&lt;&gt;0,IF(E520/D520&gt;=100,"&gt;&gt;100",E520/D520*100),"-")</f>
        <v>-</v>
      </c>
    </row>
    <row r="521" customFormat="false" ht="12" hidden="false" customHeight="false" outlineLevel="0" collapsed="false">
      <c r="A521" s="113" t="s">
        <v>1133</v>
      </c>
      <c r="B521" s="110" t="s">
        <v>1134</v>
      </c>
      <c r="C521" s="114" t="s">
        <v>1133</v>
      </c>
      <c r="D521" s="115" t="n">
        <v>0</v>
      </c>
      <c r="E521" s="115"/>
      <c r="F521" s="116" t="str">
        <f aca="false">IF(D521&lt;&gt;0,IF(E521/D521&gt;=100,"&gt;&gt;100",E521/D521*100),"-")</f>
        <v>-</v>
      </c>
    </row>
    <row r="522" customFormat="false" ht="22.5" hidden="false" customHeight="false" outlineLevel="0" collapsed="false">
      <c r="A522" s="105" t="n">
        <v>85</v>
      </c>
      <c r="B522" s="110" t="s">
        <v>1135</v>
      </c>
      <c r="C522" s="107" t="s">
        <v>1136</v>
      </c>
      <c r="D522" s="108" t="n">
        <f aca="false">D523+D526+D529+D532</f>
        <v>0</v>
      </c>
      <c r="E522" s="108" t="n">
        <f aca="false">E523+E526+E529+E532</f>
        <v>0</v>
      </c>
      <c r="F522" s="109" t="str">
        <f aca="false">IF(D522&lt;&gt;0,IF(E522/D522&gt;=100,"&gt;&gt;100",E522/D522*100),"-")</f>
        <v>-</v>
      </c>
    </row>
    <row r="523" customFormat="false" ht="12.75" hidden="false" customHeight="true" outlineLevel="0" collapsed="false">
      <c r="A523" s="105" t="n">
        <v>851</v>
      </c>
      <c r="B523" s="106" t="s">
        <v>1137</v>
      </c>
      <c r="C523" s="107" t="s">
        <v>1138</v>
      </c>
      <c r="D523" s="108" t="n">
        <f aca="false">SUM(D524:D525)</f>
        <v>0</v>
      </c>
      <c r="E523" s="108" t="n">
        <f aca="false">SUM(E524:E525)</f>
        <v>0</v>
      </c>
      <c r="F523" s="109" t="str">
        <f aca="false">IF(D523&lt;&gt;0,IF(E523/D523&gt;=100,"&gt;&gt;100",E523/D523*100),"-")</f>
        <v>-</v>
      </c>
    </row>
    <row r="524" customFormat="false" ht="12.75" hidden="false" customHeight="true" outlineLevel="0" collapsed="false">
      <c r="A524" s="105" t="n">
        <v>8511</v>
      </c>
      <c r="B524" s="106" t="s">
        <v>1139</v>
      </c>
      <c r="C524" s="107" t="s">
        <v>1140</v>
      </c>
      <c r="D524" s="111" t="n">
        <v>0</v>
      </c>
      <c r="E524" s="111"/>
      <c r="F524" s="109" t="str">
        <f aca="false">IF(D524&lt;&gt;0,IF(E524/D524&gt;=100,"&gt;&gt;100",E524/D524*100),"-")</f>
        <v>-</v>
      </c>
    </row>
    <row r="525" customFormat="false" ht="12.75" hidden="false" customHeight="true" outlineLevel="0" collapsed="false">
      <c r="A525" s="105" t="n">
        <v>8512</v>
      </c>
      <c r="B525" s="106" t="s">
        <v>1141</v>
      </c>
      <c r="C525" s="107" t="s">
        <v>1142</v>
      </c>
      <c r="D525" s="111" t="n">
        <v>0</v>
      </c>
      <c r="E525" s="111"/>
      <c r="F525" s="109" t="str">
        <f aca="false">IF(D525&lt;&gt;0,IF(E525/D525&gt;=100,"&gt;&gt;100",E525/D525*100),"-")</f>
        <v>-</v>
      </c>
    </row>
    <row r="526" customFormat="false" ht="12.75" hidden="false" customHeight="true" outlineLevel="0" collapsed="false">
      <c r="A526" s="105" t="n">
        <v>852</v>
      </c>
      <c r="B526" s="106" t="s">
        <v>1143</v>
      </c>
      <c r="C526" s="107" t="s">
        <v>1144</v>
      </c>
      <c r="D526" s="108" t="n">
        <f aca="false">SUM(D527:D528)</f>
        <v>0</v>
      </c>
      <c r="E526" s="108" t="n">
        <f aca="false">SUM(E527:E528)</f>
        <v>0</v>
      </c>
      <c r="F526" s="109" t="str">
        <f aca="false">IF(D526&lt;&gt;0,IF(E526/D526&gt;=100,"&gt;&gt;100",E526/D526*100),"-")</f>
        <v>-</v>
      </c>
    </row>
    <row r="527" customFormat="false" ht="12.75" hidden="false" customHeight="true" outlineLevel="0" collapsed="false">
      <c r="A527" s="105" t="n">
        <v>8521</v>
      </c>
      <c r="B527" s="106" t="s">
        <v>1145</v>
      </c>
      <c r="C527" s="107" t="s">
        <v>1146</v>
      </c>
      <c r="D527" s="111" t="n">
        <v>0</v>
      </c>
      <c r="E527" s="111"/>
      <c r="F527" s="109" t="str">
        <f aca="false">IF(D527&lt;&gt;0,IF(E527/D527&gt;=100,"&gt;&gt;100",E527/D527*100),"-")</f>
        <v>-</v>
      </c>
    </row>
    <row r="528" customFormat="false" ht="12.75" hidden="false" customHeight="true" outlineLevel="0" collapsed="false">
      <c r="A528" s="105" t="n">
        <v>8522</v>
      </c>
      <c r="B528" s="106" t="s">
        <v>1147</v>
      </c>
      <c r="C528" s="107" t="s">
        <v>1148</v>
      </c>
      <c r="D528" s="111" t="n">
        <v>0</v>
      </c>
      <c r="E528" s="111"/>
      <c r="F528" s="109" t="str">
        <f aca="false">IF(D528&lt;&gt;0,IF(E528/D528&gt;=100,"&gt;&gt;100",E528/D528*100),"-")</f>
        <v>-</v>
      </c>
    </row>
    <row r="529" customFormat="false" ht="12.75" hidden="false" customHeight="true" outlineLevel="0" collapsed="false">
      <c r="A529" s="105" t="n">
        <v>853</v>
      </c>
      <c r="B529" s="106" t="s">
        <v>1149</v>
      </c>
      <c r="C529" s="107" t="s">
        <v>1150</v>
      </c>
      <c r="D529" s="108" t="n">
        <f aca="false">SUM(D530:D531)</f>
        <v>0</v>
      </c>
      <c r="E529" s="108" t="n">
        <f aca="false">SUM(E530:E531)</f>
        <v>0</v>
      </c>
      <c r="F529" s="109" t="str">
        <f aca="false">IF(D529&lt;&gt;0,IF(E529/D529&gt;=100,"&gt;&gt;100",E529/D529*100),"-")</f>
        <v>-</v>
      </c>
    </row>
    <row r="530" customFormat="false" ht="12.75" hidden="false" customHeight="true" outlineLevel="0" collapsed="false">
      <c r="A530" s="105" t="n">
        <v>8531</v>
      </c>
      <c r="B530" s="106" t="s">
        <v>1151</v>
      </c>
      <c r="C530" s="107" t="s">
        <v>1152</v>
      </c>
      <c r="D530" s="111" t="n">
        <v>0</v>
      </c>
      <c r="E530" s="111"/>
      <c r="F530" s="109" t="str">
        <f aca="false">IF(D530&lt;&gt;0,IF(E530/D530&gt;=100,"&gt;&gt;100",E530/D530*100),"-")</f>
        <v>-</v>
      </c>
    </row>
    <row r="531" customFormat="false" ht="12.75" hidden="false" customHeight="true" outlineLevel="0" collapsed="false">
      <c r="A531" s="105" t="n">
        <v>8532</v>
      </c>
      <c r="B531" s="106" t="s">
        <v>1153</v>
      </c>
      <c r="C531" s="107" t="s">
        <v>1154</v>
      </c>
      <c r="D531" s="111" t="n">
        <v>0</v>
      </c>
      <c r="E531" s="111"/>
      <c r="F531" s="109" t="str">
        <f aca="false">IF(D531&lt;&gt;0,IF(E531/D531&gt;=100,"&gt;&gt;100",E531/D531*100),"-")</f>
        <v>-</v>
      </c>
    </row>
    <row r="532" customFormat="false" ht="12.75" hidden="false" customHeight="true" outlineLevel="0" collapsed="false">
      <c r="A532" s="105" t="n">
        <v>854</v>
      </c>
      <c r="B532" s="106" t="s">
        <v>1155</v>
      </c>
      <c r="C532" s="107" t="s">
        <v>1156</v>
      </c>
      <c r="D532" s="108" t="n">
        <f aca="false">SUM(D533:D534)</f>
        <v>0</v>
      </c>
      <c r="E532" s="108" t="n">
        <f aca="false">SUM(E533:E534)</f>
        <v>0</v>
      </c>
      <c r="F532" s="109" t="str">
        <f aca="false">IF(D532&lt;&gt;0,IF(E532/D532&gt;=100,"&gt;&gt;100",E532/D532*100),"-")</f>
        <v>-</v>
      </c>
    </row>
    <row r="533" customFormat="false" ht="12.75" hidden="false" customHeight="true" outlineLevel="0" collapsed="false">
      <c r="A533" s="105" t="n">
        <v>8541</v>
      </c>
      <c r="B533" s="106" t="s">
        <v>1157</v>
      </c>
      <c r="C533" s="107" t="s">
        <v>1158</v>
      </c>
      <c r="D533" s="111" t="n">
        <v>0</v>
      </c>
      <c r="E533" s="111"/>
      <c r="F533" s="109" t="str">
        <f aca="false">IF(D533&lt;&gt;0,IF(E533/D533&gt;=100,"&gt;&gt;100",E533/D533*100),"-")</f>
        <v>-</v>
      </c>
    </row>
    <row r="534" customFormat="false" ht="12.75" hidden="false" customHeight="true" outlineLevel="0" collapsed="false">
      <c r="A534" s="105" t="n">
        <v>8542</v>
      </c>
      <c r="B534" s="106" t="s">
        <v>1159</v>
      </c>
      <c r="C534" s="107" t="s">
        <v>1160</v>
      </c>
      <c r="D534" s="111" t="n">
        <v>0</v>
      </c>
      <c r="E534" s="111"/>
      <c r="F534" s="109" t="str">
        <f aca="false">IF(D534&lt;&gt;0,IF(E534/D534&gt;=100,"&gt;&gt;100",E534/D534*100),"-")</f>
        <v>-</v>
      </c>
    </row>
    <row r="535" customFormat="false" ht="12.75" hidden="false" customHeight="true" outlineLevel="0" collapsed="false">
      <c r="A535" s="105" t="n">
        <v>5</v>
      </c>
      <c r="B535" s="106" t="s">
        <v>1161</v>
      </c>
      <c r="C535" s="107" t="s">
        <v>1162</v>
      </c>
      <c r="D535" s="108" t="n">
        <f aca="false">D536+D571+D584+D597+D629</f>
        <v>0</v>
      </c>
      <c r="E535" s="108" t="n">
        <f aca="false">E536+E571+E584+E597+E629</f>
        <v>0</v>
      </c>
      <c r="F535" s="109" t="str">
        <f aca="false">IF(D535&lt;&gt;0,IF(E535/D535&gt;=100,"&gt;&gt;100",E535/D535*100),"-")</f>
        <v>-</v>
      </c>
    </row>
    <row r="536" customFormat="false" ht="22.5" hidden="false" customHeight="false" outlineLevel="0" collapsed="false">
      <c r="A536" s="105" t="n">
        <v>51</v>
      </c>
      <c r="B536" s="110" t="s">
        <v>1163</v>
      </c>
      <c r="C536" s="107" t="s">
        <v>1164</v>
      </c>
      <c r="D536" s="108" t="n">
        <f aca="false">D537+D542+D545+D549+D550+D557+D562+D570</f>
        <v>0</v>
      </c>
      <c r="E536" s="108" t="n">
        <f aca="false">E537+E542+E545+E549+E550+E557+E562+E570</f>
        <v>0</v>
      </c>
      <c r="F536" s="109" t="str">
        <f aca="false">IF(D536&lt;&gt;0,IF(E536/D536&gt;=100,"&gt;&gt;100",E536/D536*100),"-")</f>
        <v>-</v>
      </c>
    </row>
    <row r="537" customFormat="false" ht="22.5" hidden="false" customHeight="false" outlineLevel="0" collapsed="false">
      <c r="A537" s="105" t="n">
        <v>511</v>
      </c>
      <c r="B537" s="106" t="s">
        <v>1165</v>
      </c>
      <c r="C537" s="107" t="s">
        <v>1166</v>
      </c>
      <c r="D537" s="108" t="n">
        <f aca="false">SUM(D538:D541)</f>
        <v>0</v>
      </c>
      <c r="E537" s="108" t="n">
        <f aca="false">SUM(E538:E541)</f>
        <v>0</v>
      </c>
      <c r="F537" s="109" t="str">
        <f aca="false">IF(D537&lt;&gt;0,IF(E537/D537&gt;=100,"&gt;&gt;100",E537/D537*100),"-")</f>
        <v>-</v>
      </c>
    </row>
    <row r="538" customFormat="false" ht="12.75" hidden="false" customHeight="true" outlineLevel="0" collapsed="false">
      <c r="A538" s="105" t="n">
        <v>5113</v>
      </c>
      <c r="B538" s="106" t="s">
        <v>1167</v>
      </c>
      <c r="C538" s="107" t="s">
        <v>1168</v>
      </c>
      <c r="D538" s="111" t="n">
        <v>0</v>
      </c>
      <c r="E538" s="111"/>
      <c r="F538" s="109" t="str">
        <f aca="false">IF(D538&lt;&gt;0,IF(E538/D538&gt;=100,"&gt;&gt;100",E538/D538*100),"-")</f>
        <v>-</v>
      </c>
    </row>
    <row r="539" customFormat="false" ht="12.75" hidden="false" customHeight="true" outlineLevel="0" collapsed="false">
      <c r="A539" s="105" t="n">
        <v>5114</v>
      </c>
      <c r="B539" s="106" t="s">
        <v>1169</v>
      </c>
      <c r="C539" s="107" t="s">
        <v>1170</v>
      </c>
      <c r="D539" s="111" t="n">
        <v>0</v>
      </c>
      <c r="E539" s="111"/>
      <c r="F539" s="109" t="str">
        <f aca="false">IF(D539&lt;&gt;0,IF(E539/D539&gt;=100,"&gt;&gt;100",E539/D539*100),"-")</f>
        <v>-</v>
      </c>
    </row>
    <row r="540" customFormat="false" ht="12.75" hidden="false" customHeight="true" outlineLevel="0" collapsed="false">
      <c r="A540" s="105" t="n">
        <v>5115</v>
      </c>
      <c r="B540" s="106" t="s">
        <v>1171</v>
      </c>
      <c r="C540" s="107" t="s">
        <v>1172</v>
      </c>
      <c r="D540" s="111" t="n">
        <v>0</v>
      </c>
      <c r="E540" s="111"/>
      <c r="F540" s="109" t="str">
        <f aca="false">IF(D540&lt;&gt;0,IF(E540/D540&gt;=100,"&gt;&gt;100",E540/D540*100),"-")</f>
        <v>-</v>
      </c>
    </row>
    <row r="541" customFormat="false" ht="12.75" hidden="false" customHeight="true" outlineLevel="0" collapsed="false">
      <c r="A541" s="105" t="n">
        <v>5116</v>
      </c>
      <c r="B541" s="106" t="s">
        <v>1173</v>
      </c>
      <c r="C541" s="107" t="s">
        <v>1174</v>
      </c>
      <c r="D541" s="111" t="n">
        <v>0</v>
      </c>
      <c r="E541" s="111"/>
      <c r="F541" s="109" t="str">
        <f aca="false">IF(D541&lt;&gt;0,IF(E541/D541&gt;=100,"&gt;&gt;100",E541/D541*100),"-")</f>
        <v>-</v>
      </c>
    </row>
    <row r="542" customFormat="false" ht="22.5" hidden="false" customHeight="false" outlineLevel="0" collapsed="false">
      <c r="A542" s="105" t="n">
        <v>512</v>
      </c>
      <c r="B542" s="112" t="s">
        <v>1175</v>
      </c>
      <c r="C542" s="107" t="s">
        <v>1176</v>
      </c>
      <c r="D542" s="108" t="n">
        <f aca="false">SUM(D543:D544)</f>
        <v>0</v>
      </c>
      <c r="E542" s="108" t="n">
        <f aca="false">SUM(E543:E544)</f>
        <v>0</v>
      </c>
      <c r="F542" s="109" t="str">
        <f aca="false">IF(D542&lt;&gt;0,IF(E542/D542&gt;=100,"&gt;&gt;100",E542/D542*100),"-")</f>
        <v>-</v>
      </c>
    </row>
    <row r="543" customFormat="false" ht="12" hidden="false" customHeight="false" outlineLevel="0" collapsed="false">
      <c r="A543" s="105" t="n">
        <v>5121</v>
      </c>
      <c r="B543" s="106" t="s">
        <v>1177</v>
      </c>
      <c r="C543" s="107" t="s">
        <v>1178</v>
      </c>
      <c r="D543" s="111" t="n">
        <v>0</v>
      </c>
      <c r="E543" s="111"/>
      <c r="F543" s="109" t="str">
        <f aca="false">IF(D543&lt;&gt;0,IF(E543/D543&gt;=100,"&gt;&gt;100",E543/D543*100),"-")</f>
        <v>-</v>
      </c>
    </row>
    <row r="544" customFormat="false" ht="12" hidden="false" customHeight="false" outlineLevel="0" collapsed="false">
      <c r="A544" s="105" t="n">
        <v>5122</v>
      </c>
      <c r="B544" s="106" t="s">
        <v>1179</v>
      </c>
      <c r="C544" s="107" t="s">
        <v>1180</v>
      </c>
      <c r="D544" s="111" t="n">
        <v>0</v>
      </c>
      <c r="E544" s="111"/>
      <c r="F544" s="109" t="str">
        <f aca="false">IF(D544&lt;&gt;0,IF(E544/D544&gt;=100,"&gt;&gt;100",E544/D544*100),"-")</f>
        <v>-</v>
      </c>
    </row>
    <row r="545" customFormat="false" ht="22.5" hidden="false" customHeight="false" outlineLevel="0" collapsed="false">
      <c r="A545" s="105" t="n">
        <v>513</v>
      </c>
      <c r="B545" s="106" t="s">
        <v>1181</v>
      </c>
      <c r="C545" s="107" t="s">
        <v>1182</v>
      </c>
      <c r="D545" s="108" t="n">
        <f aca="false">SUM(D546:D548)</f>
        <v>0</v>
      </c>
      <c r="E545" s="108" t="n">
        <f aca="false">SUM(E546:E548)</f>
        <v>0</v>
      </c>
      <c r="F545" s="109" t="str">
        <f aca="false">IF(D545&lt;&gt;0,IF(E545/D545&gt;=100,"&gt;&gt;100",E545/D545*100),"-")</f>
        <v>-</v>
      </c>
    </row>
    <row r="546" customFormat="false" ht="12.75" hidden="false" customHeight="true" outlineLevel="0" collapsed="false">
      <c r="A546" s="105" t="n">
        <v>5132</v>
      </c>
      <c r="B546" s="106" t="s">
        <v>1183</v>
      </c>
      <c r="C546" s="107" t="s">
        <v>1184</v>
      </c>
      <c r="D546" s="111" t="n">
        <v>0</v>
      </c>
      <c r="E546" s="111"/>
      <c r="F546" s="109" t="str">
        <f aca="false">IF(D546&lt;&gt;0,IF(E546/D546&gt;=100,"&gt;&gt;100",E546/D546*100),"-")</f>
        <v>-</v>
      </c>
    </row>
    <row r="547" customFormat="false" ht="12.75" hidden="false" customHeight="true" outlineLevel="0" collapsed="false">
      <c r="A547" s="129" t="n">
        <v>5133</v>
      </c>
      <c r="B547" s="106" t="s">
        <v>1185</v>
      </c>
      <c r="C547" s="130" t="s">
        <v>1186</v>
      </c>
      <c r="D547" s="111" t="n">
        <v>0</v>
      </c>
      <c r="E547" s="111"/>
      <c r="F547" s="109" t="str">
        <f aca="false">IF(D547&lt;&gt;0,IF(E547/D547&gt;=100,"&gt;&gt;100",E547/D547*100),"-")</f>
        <v>-</v>
      </c>
    </row>
    <row r="548" customFormat="false" ht="12.75" hidden="false" customHeight="true" outlineLevel="0" collapsed="false">
      <c r="A548" s="129" t="n">
        <v>5134</v>
      </c>
      <c r="B548" s="106" t="s">
        <v>1187</v>
      </c>
      <c r="C548" s="130" t="s">
        <v>1188</v>
      </c>
      <c r="D548" s="111" t="n">
        <v>0</v>
      </c>
      <c r="E548" s="111"/>
      <c r="F548" s="109" t="str">
        <f aca="false">IF(D548&lt;&gt;0,IF(E548/D548&gt;=100,"&gt;&gt;100",E548/D548*100),"-")</f>
        <v>-</v>
      </c>
    </row>
    <row r="549" customFormat="false" ht="12.75" hidden="false" customHeight="true" outlineLevel="0" collapsed="false">
      <c r="A549" s="105" t="n">
        <v>514</v>
      </c>
      <c r="B549" s="112" t="s">
        <v>1189</v>
      </c>
      <c r="C549" s="107" t="s">
        <v>1190</v>
      </c>
      <c r="D549" s="111" t="n">
        <v>0</v>
      </c>
      <c r="E549" s="111"/>
      <c r="F549" s="109" t="str">
        <f aca="false">IF(D549&lt;&gt;0,IF(E549/D549&gt;=100,"&gt;&gt;100",E549/D549*100),"-")</f>
        <v>-</v>
      </c>
    </row>
    <row r="550" customFormat="false" ht="22.5" hidden="false" customHeight="false" outlineLevel="0" collapsed="false">
      <c r="A550" s="105" t="n">
        <v>515</v>
      </c>
      <c r="B550" s="106" t="s">
        <v>1191</v>
      </c>
      <c r="C550" s="107" t="s">
        <v>1192</v>
      </c>
      <c r="D550" s="108" t="n">
        <f aca="false">SUM(D551:D556)</f>
        <v>0</v>
      </c>
      <c r="E550" s="108" t="n">
        <f aca="false">SUM(E551:E556)</f>
        <v>0</v>
      </c>
      <c r="F550" s="109" t="str">
        <f aca="false">IF(D550&lt;&gt;0,IF(E550/D550&gt;=100,"&gt;&gt;100",E550/D550*100),"-")</f>
        <v>-</v>
      </c>
    </row>
    <row r="551" customFormat="false" ht="12.75" hidden="false" customHeight="true" outlineLevel="0" collapsed="false">
      <c r="A551" s="105" t="n">
        <v>5153</v>
      </c>
      <c r="B551" s="106" t="s">
        <v>1193</v>
      </c>
      <c r="C551" s="107" t="s">
        <v>1194</v>
      </c>
      <c r="D551" s="111" t="n">
        <v>0</v>
      </c>
      <c r="E551" s="111"/>
      <c r="F551" s="109" t="str">
        <f aca="false">IF(D551&lt;&gt;0,IF(E551/D551&gt;=100,"&gt;&gt;100",E551/D551*100),"-")</f>
        <v>-</v>
      </c>
    </row>
    <row r="552" customFormat="false" ht="12.75" hidden="false" customHeight="true" outlineLevel="0" collapsed="false">
      <c r="A552" s="105" t="n">
        <v>5154</v>
      </c>
      <c r="B552" s="106" t="s">
        <v>1195</v>
      </c>
      <c r="C552" s="107" t="s">
        <v>1196</v>
      </c>
      <c r="D552" s="111" t="n">
        <v>0</v>
      </c>
      <c r="E552" s="111"/>
      <c r="F552" s="109" t="str">
        <f aca="false">IF(D552&lt;&gt;0,IF(E552/D552&gt;=100,"&gt;&gt;100",E552/D552*100),"-")</f>
        <v>-</v>
      </c>
    </row>
    <row r="553" customFormat="false" ht="12" hidden="false" customHeight="false" outlineLevel="0" collapsed="false">
      <c r="A553" s="105" t="n">
        <v>5155</v>
      </c>
      <c r="B553" s="106" t="s">
        <v>1197</v>
      </c>
      <c r="C553" s="107" t="s">
        <v>1198</v>
      </c>
      <c r="D553" s="111" t="n">
        <v>0</v>
      </c>
      <c r="E553" s="111"/>
      <c r="F553" s="109" t="str">
        <f aca="false">IF(D553&lt;&gt;0,IF(E553/D553&gt;=100,"&gt;&gt;100",E553/D553*100),"-")</f>
        <v>-</v>
      </c>
    </row>
    <row r="554" customFormat="false" ht="12.75" hidden="false" customHeight="true" outlineLevel="0" collapsed="false">
      <c r="A554" s="105" t="n">
        <v>5156</v>
      </c>
      <c r="B554" s="106" t="s">
        <v>1199</v>
      </c>
      <c r="C554" s="107" t="s">
        <v>1200</v>
      </c>
      <c r="D554" s="111" t="n">
        <v>0</v>
      </c>
      <c r="E554" s="111"/>
      <c r="F554" s="109" t="str">
        <f aca="false">IF(D554&lt;&gt;0,IF(E554/D554&gt;=100,"&gt;&gt;100",E554/D554*100),"-")</f>
        <v>-</v>
      </c>
    </row>
    <row r="555" customFormat="false" ht="12.75" hidden="false" customHeight="true" outlineLevel="0" collapsed="false">
      <c r="A555" s="105" t="n">
        <v>5157</v>
      </c>
      <c r="B555" s="106" t="s">
        <v>1201</v>
      </c>
      <c r="C555" s="107" t="s">
        <v>1202</v>
      </c>
      <c r="D555" s="111" t="n">
        <v>0</v>
      </c>
      <c r="E555" s="111"/>
      <c r="F555" s="109" t="str">
        <f aca="false">IF(D555&lt;&gt;0,IF(E555/D555&gt;=100,"&gt;&gt;100",E555/D555*100),"-")</f>
        <v>-</v>
      </c>
    </row>
    <row r="556" customFormat="false" ht="12.75" hidden="false" customHeight="true" outlineLevel="0" collapsed="false">
      <c r="A556" s="105" t="n">
        <v>5158</v>
      </c>
      <c r="B556" s="106" t="s">
        <v>1203</v>
      </c>
      <c r="C556" s="107" t="s">
        <v>1204</v>
      </c>
      <c r="D556" s="111" t="n">
        <v>0</v>
      </c>
      <c r="E556" s="111"/>
      <c r="F556" s="109" t="str">
        <f aca="false">IF(D556&lt;&gt;0,IF(E556/D556&gt;=100,"&gt;&gt;100",E556/D556*100),"-")</f>
        <v>-</v>
      </c>
    </row>
    <row r="557" customFormat="false" ht="22.5" hidden="false" customHeight="false" outlineLevel="0" collapsed="false">
      <c r="A557" s="105" t="n">
        <v>516</v>
      </c>
      <c r="B557" s="112" t="s">
        <v>1205</v>
      </c>
      <c r="C557" s="107" t="s">
        <v>1206</v>
      </c>
      <c r="D557" s="108" t="n">
        <f aca="false">SUM(D558:D561)</f>
        <v>0</v>
      </c>
      <c r="E557" s="108" t="n">
        <f aca="false">SUM(E558:E561)</f>
        <v>0</v>
      </c>
      <c r="F557" s="109" t="str">
        <f aca="false">IF(D557&lt;&gt;0,IF(E557/D557&gt;=100,"&gt;&gt;100",E557/D557*100),"-")</f>
        <v>-</v>
      </c>
    </row>
    <row r="558" customFormat="false" ht="12.75" hidden="false" customHeight="true" outlineLevel="0" collapsed="false">
      <c r="A558" s="105" t="n">
        <v>5163</v>
      </c>
      <c r="B558" s="106" t="s">
        <v>1207</v>
      </c>
      <c r="C558" s="107" t="s">
        <v>1208</v>
      </c>
      <c r="D558" s="111" t="n">
        <v>0</v>
      </c>
      <c r="E558" s="111"/>
      <c r="F558" s="109" t="str">
        <f aca="false">IF(D558&lt;&gt;0,IF(E558/D558&gt;=100,"&gt;&gt;100",E558/D558*100),"-")</f>
        <v>-</v>
      </c>
    </row>
    <row r="559" customFormat="false" ht="12.75" hidden="false" customHeight="true" outlineLevel="0" collapsed="false">
      <c r="A559" s="105" t="n">
        <v>5164</v>
      </c>
      <c r="B559" s="106" t="s">
        <v>1209</v>
      </c>
      <c r="C559" s="107" t="s">
        <v>1210</v>
      </c>
      <c r="D559" s="111" t="n">
        <v>0</v>
      </c>
      <c r="E559" s="111"/>
      <c r="F559" s="109" t="str">
        <f aca="false">IF(D559&lt;&gt;0,IF(E559/D559&gt;=100,"&gt;&gt;100",E559/D559*100),"-")</f>
        <v>-</v>
      </c>
    </row>
    <row r="560" customFormat="false" ht="12.75" hidden="false" customHeight="true" outlineLevel="0" collapsed="false">
      <c r="A560" s="105" t="n">
        <v>5165</v>
      </c>
      <c r="B560" s="106" t="s">
        <v>1211</v>
      </c>
      <c r="C560" s="107" t="s">
        <v>1212</v>
      </c>
      <c r="D560" s="111" t="n">
        <v>0</v>
      </c>
      <c r="E560" s="111"/>
      <c r="F560" s="109" t="str">
        <f aca="false">IF(D560&lt;&gt;0,IF(E560/D560&gt;=100,"&gt;&gt;100",E560/D560*100),"-")</f>
        <v>-</v>
      </c>
    </row>
    <row r="561" customFormat="false" ht="12.75" hidden="false" customHeight="true" outlineLevel="0" collapsed="false">
      <c r="A561" s="105" t="n">
        <v>5166</v>
      </c>
      <c r="B561" s="106" t="s">
        <v>1213</v>
      </c>
      <c r="C561" s="107" t="s">
        <v>1214</v>
      </c>
      <c r="D561" s="111" t="n">
        <v>0</v>
      </c>
      <c r="E561" s="111"/>
      <c r="F561" s="109" t="str">
        <f aca="false">IF(D561&lt;&gt;0,IF(E561/D561&gt;=100,"&gt;&gt;100",E561/D561*100),"-")</f>
        <v>-</v>
      </c>
    </row>
    <row r="562" customFormat="false" ht="12.75" hidden="false" customHeight="true" outlineLevel="0" collapsed="false">
      <c r="A562" s="105" t="n">
        <v>517</v>
      </c>
      <c r="B562" s="106" t="s">
        <v>1215</v>
      </c>
      <c r="C562" s="107" t="s">
        <v>1216</v>
      </c>
      <c r="D562" s="108" t="n">
        <f aca="false">SUM(D563:D569)</f>
        <v>0</v>
      </c>
      <c r="E562" s="108" t="n">
        <f aca="false">SUM(E563:E569)</f>
        <v>0</v>
      </c>
      <c r="F562" s="109" t="str">
        <f aca="false">IF(D562&lt;&gt;0,IF(E562/D562&gt;=100,"&gt;&gt;100",E562/D562*100),"-")</f>
        <v>-</v>
      </c>
    </row>
    <row r="563" customFormat="false" ht="12.75" hidden="false" customHeight="true" outlineLevel="0" collapsed="false">
      <c r="A563" s="105" t="n">
        <v>5171</v>
      </c>
      <c r="B563" s="106" t="s">
        <v>1217</v>
      </c>
      <c r="C563" s="107" t="s">
        <v>1218</v>
      </c>
      <c r="D563" s="111" t="n">
        <v>0</v>
      </c>
      <c r="E563" s="111"/>
      <c r="F563" s="109" t="str">
        <f aca="false">IF(D563&lt;&gt;0,IF(E563/D563&gt;=100,"&gt;&gt;100",E563/D563*100),"-")</f>
        <v>-</v>
      </c>
    </row>
    <row r="564" customFormat="false" ht="12.75" hidden="false" customHeight="true" outlineLevel="0" collapsed="false">
      <c r="A564" s="105" t="n">
        <v>5172</v>
      </c>
      <c r="B564" s="106" t="s">
        <v>1219</v>
      </c>
      <c r="C564" s="107" t="s">
        <v>1220</v>
      </c>
      <c r="D564" s="111" t="n">
        <v>0</v>
      </c>
      <c r="E564" s="111"/>
      <c r="F564" s="109" t="str">
        <f aca="false">IF(D564&lt;&gt;0,IF(E564/D564&gt;=100,"&gt;&gt;100",E564/D564*100),"-")</f>
        <v>-</v>
      </c>
    </row>
    <row r="565" customFormat="false" ht="12.75" hidden="false" customHeight="true" outlineLevel="0" collapsed="false">
      <c r="A565" s="105" t="n">
        <v>5173</v>
      </c>
      <c r="B565" s="106" t="s">
        <v>1221</v>
      </c>
      <c r="C565" s="107" t="s">
        <v>1222</v>
      </c>
      <c r="D565" s="111" t="n">
        <v>0</v>
      </c>
      <c r="E565" s="111"/>
      <c r="F565" s="109" t="str">
        <f aca="false">IF(D565&lt;&gt;0,IF(E565/D565&gt;=100,"&gt;&gt;100",E565/D565*100),"-")</f>
        <v>-</v>
      </c>
    </row>
    <row r="566" customFormat="false" ht="12.75" hidden="false" customHeight="true" outlineLevel="0" collapsed="false">
      <c r="A566" s="105" t="n">
        <v>5174</v>
      </c>
      <c r="B566" s="106" t="s">
        <v>1223</v>
      </c>
      <c r="C566" s="107" t="s">
        <v>1224</v>
      </c>
      <c r="D566" s="111" t="n">
        <v>0</v>
      </c>
      <c r="E566" s="111"/>
      <c r="F566" s="109" t="str">
        <f aca="false">IF(D566&lt;&gt;0,IF(E566/D566&gt;=100,"&gt;&gt;100",E566/D566*100),"-")</f>
        <v>-</v>
      </c>
    </row>
    <row r="567" customFormat="false" ht="12.75" hidden="false" customHeight="true" outlineLevel="0" collapsed="false">
      <c r="A567" s="105" t="n">
        <v>5175</v>
      </c>
      <c r="B567" s="106" t="s">
        <v>1225</v>
      </c>
      <c r="C567" s="107" t="s">
        <v>1226</v>
      </c>
      <c r="D567" s="111" t="n">
        <v>0</v>
      </c>
      <c r="E567" s="111"/>
      <c r="F567" s="109" t="str">
        <f aca="false">IF(D567&lt;&gt;0,IF(E567/D567&gt;=100,"&gt;&gt;100",E567/D567*100),"-")</f>
        <v>-</v>
      </c>
    </row>
    <row r="568" customFormat="false" ht="12.75" hidden="false" customHeight="true" outlineLevel="0" collapsed="false">
      <c r="A568" s="113" t="n">
        <v>5176</v>
      </c>
      <c r="B568" s="110" t="s">
        <v>1227</v>
      </c>
      <c r="C568" s="114" t="s">
        <v>1228</v>
      </c>
      <c r="D568" s="115" t="n">
        <v>0</v>
      </c>
      <c r="E568" s="115"/>
      <c r="F568" s="116" t="str">
        <f aca="false">IF(D568&lt;&gt;0,IF(E568/D568&gt;=100,"&gt;&gt;100",E568/D568*100),"-")</f>
        <v>-</v>
      </c>
    </row>
    <row r="569" customFormat="false" ht="12" hidden="false" customHeight="false" outlineLevel="0" collapsed="false">
      <c r="A569" s="113" t="n">
        <v>5177</v>
      </c>
      <c r="B569" s="117" t="s">
        <v>1229</v>
      </c>
      <c r="C569" s="114" t="s">
        <v>1230</v>
      </c>
      <c r="D569" s="115" t="n">
        <v>0</v>
      </c>
      <c r="E569" s="115"/>
      <c r="F569" s="116" t="str">
        <f aca="false">IF(D569&lt;&gt;0,IF(E569/D569&gt;=100,"&gt;&gt;100",E569/D569*100),"-")</f>
        <v>-</v>
      </c>
    </row>
    <row r="570" customFormat="false" ht="12.75" hidden="false" customHeight="true" outlineLevel="0" collapsed="false">
      <c r="A570" s="113" t="s">
        <v>1231</v>
      </c>
      <c r="B570" s="110" t="s">
        <v>1232</v>
      </c>
      <c r="C570" s="114" t="s">
        <v>1231</v>
      </c>
      <c r="D570" s="115" t="n">
        <v>0</v>
      </c>
      <c r="E570" s="115"/>
      <c r="F570" s="116" t="str">
        <f aca="false">IF(D570&lt;&gt;0,IF(E570/D570&gt;=100,"&gt;&gt;100",E570/D570*100),"-")</f>
        <v>-</v>
      </c>
    </row>
    <row r="571" customFormat="false" ht="22.5" hidden="false" customHeight="false" outlineLevel="0" collapsed="false">
      <c r="A571" s="105" t="n">
        <v>52</v>
      </c>
      <c r="B571" s="110" t="s">
        <v>1233</v>
      </c>
      <c r="C571" s="107" t="s">
        <v>1234</v>
      </c>
      <c r="D571" s="108" t="n">
        <f aca="false">D572+D575+D578+D581</f>
        <v>0</v>
      </c>
      <c r="E571" s="108" t="n">
        <f aca="false">E572+E575+E578+E581</f>
        <v>0</v>
      </c>
      <c r="F571" s="109" t="str">
        <f aca="false">IF(D571&lt;&gt;0,IF(E571/D571&gt;=100,"&gt;&gt;100",E571/D571*100),"-")</f>
        <v>-</v>
      </c>
    </row>
    <row r="572" customFormat="false" ht="12.75" hidden="false" customHeight="true" outlineLevel="0" collapsed="false">
      <c r="A572" s="105" t="n">
        <v>521</v>
      </c>
      <c r="B572" s="106" t="s">
        <v>1235</v>
      </c>
      <c r="C572" s="107" t="s">
        <v>1236</v>
      </c>
      <c r="D572" s="108" t="n">
        <f aca="false">SUM(D573:D574)</f>
        <v>0</v>
      </c>
      <c r="E572" s="108" t="n">
        <f aca="false">SUM(E573:E574)</f>
        <v>0</v>
      </c>
      <c r="F572" s="109" t="str">
        <f aca="false">IF(D572&lt;&gt;0,IF(E572/D572&gt;=100,"&gt;&gt;100",E572/D572*100),"-")</f>
        <v>-</v>
      </c>
    </row>
    <row r="573" customFormat="false" ht="12.75" hidden="false" customHeight="true" outlineLevel="0" collapsed="false">
      <c r="A573" s="105" t="n">
        <v>5211</v>
      </c>
      <c r="B573" s="106" t="s">
        <v>1237</v>
      </c>
      <c r="C573" s="107" t="s">
        <v>1238</v>
      </c>
      <c r="D573" s="111" t="n">
        <v>0</v>
      </c>
      <c r="E573" s="111"/>
      <c r="F573" s="109" t="str">
        <f aca="false">IF(D573&lt;&gt;0,IF(E573/D573&gt;=100,"&gt;&gt;100",E573/D573*100),"-")</f>
        <v>-</v>
      </c>
    </row>
    <row r="574" customFormat="false" ht="12.75" hidden="false" customHeight="true" outlineLevel="0" collapsed="false">
      <c r="A574" s="105" t="n">
        <v>5212</v>
      </c>
      <c r="B574" s="106" t="s">
        <v>1239</v>
      </c>
      <c r="C574" s="107" t="s">
        <v>1240</v>
      </c>
      <c r="D574" s="111" t="n">
        <v>0</v>
      </c>
      <c r="E574" s="111"/>
      <c r="F574" s="109" t="str">
        <f aca="false">IF(D574&lt;&gt;0,IF(E574/D574&gt;=100,"&gt;&gt;100",E574/D574*100),"-")</f>
        <v>-</v>
      </c>
    </row>
    <row r="575" customFormat="false" ht="12.75" hidden="false" customHeight="true" outlineLevel="0" collapsed="false">
      <c r="A575" s="105" t="n">
        <v>522</v>
      </c>
      <c r="B575" s="106" t="s">
        <v>1241</v>
      </c>
      <c r="C575" s="107" t="s">
        <v>1242</v>
      </c>
      <c r="D575" s="108" t="n">
        <f aca="false">SUM(D576:D577)</f>
        <v>0</v>
      </c>
      <c r="E575" s="108" t="n">
        <f aca="false">SUM(E576:E577)</f>
        <v>0</v>
      </c>
      <c r="F575" s="109" t="str">
        <f aca="false">IF(D575&lt;&gt;0,IF(E575/D575&gt;=100,"&gt;&gt;100",E575/D575*100),"-")</f>
        <v>-</v>
      </c>
    </row>
    <row r="576" customFormat="false" ht="12.75" hidden="false" customHeight="true" outlineLevel="0" collapsed="false">
      <c r="A576" s="105" t="n">
        <v>5221</v>
      </c>
      <c r="B576" s="106" t="s">
        <v>1033</v>
      </c>
      <c r="C576" s="107" t="s">
        <v>1243</v>
      </c>
      <c r="D576" s="111" t="n">
        <v>0</v>
      </c>
      <c r="E576" s="111"/>
      <c r="F576" s="109" t="str">
        <f aca="false">IF(D576&lt;&gt;0,IF(E576/D576&gt;=100,"&gt;&gt;100",E576/D576*100),"-")</f>
        <v>-</v>
      </c>
    </row>
    <row r="577" customFormat="false" ht="12.75" hidden="false" customHeight="true" outlineLevel="0" collapsed="false">
      <c r="A577" s="105" t="n">
        <v>5222</v>
      </c>
      <c r="B577" s="106" t="s">
        <v>1035</v>
      </c>
      <c r="C577" s="107" t="s">
        <v>1244</v>
      </c>
      <c r="D577" s="111" t="n">
        <v>0</v>
      </c>
      <c r="E577" s="111"/>
      <c r="F577" s="109" t="str">
        <f aca="false">IF(D577&lt;&gt;0,IF(E577/D577&gt;=100,"&gt;&gt;100",E577/D577*100),"-")</f>
        <v>-</v>
      </c>
    </row>
    <row r="578" customFormat="false" ht="12.75" hidden="false" customHeight="true" outlineLevel="0" collapsed="false">
      <c r="A578" s="105" t="n">
        <v>523</v>
      </c>
      <c r="B578" s="106" t="s">
        <v>1245</v>
      </c>
      <c r="C578" s="107" t="s">
        <v>1246</v>
      </c>
      <c r="D578" s="108" t="n">
        <f aca="false">SUM(D579:D580)</f>
        <v>0</v>
      </c>
      <c r="E578" s="108" t="n">
        <f aca="false">SUM(E579:E580)</f>
        <v>0</v>
      </c>
      <c r="F578" s="109" t="str">
        <f aca="false">IF(D578&lt;&gt;0,IF(E578/D578&gt;=100,"&gt;&gt;100",E578/D578*100),"-")</f>
        <v>-</v>
      </c>
    </row>
    <row r="579" customFormat="false" ht="12.75" hidden="false" customHeight="true" outlineLevel="0" collapsed="false">
      <c r="A579" s="105" t="n">
        <v>5231</v>
      </c>
      <c r="B579" s="106" t="s">
        <v>1039</v>
      </c>
      <c r="C579" s="107" t="s">
        <v>1247</v>
      </c>
      <c r="D579" s="111" t="n">
        <v>0</v>
      </c>
      <c r="E579" s="111"/>
      <c r="F579" s="109" t="str">
        <f aca="false">IF(D579&lt;&gt;0,IF(E579/D579&gt;=100,"&gt;&gt;100",E579/D579*100),"-")</f>
        <v>-</v>
      </c>
    </row>
    <row r="580" customFormat="false" ht="12.75" hidden="false" customHeight="true" outlineLevel="0" collapsed="false">
      <c r="A580" s="105" t="n">
        <v>5232</v>
      </c>
      <c r="B580" s="106" t="s">
        <v>1041</v>
      </c>
      <c r="C580" s="107" t="s">
        <v>1248</v>
      </c>
      <c r="D580" s="111" t="n">
        <v>0</v>
      </c>
      <c r="E580" s="111"/>
      <c r="F580" s="109" t="str">
        <f aca="false">IF(D580&lt;&gt;0,IF(E580/D580&gt;=100,"&gt;&gt;100",E580/D580*100),"-")</f>
        <v>-</v>
      </c>
    </row>
    <row r="581" customFormat="false" ht="12.75" hidden="false" customHeight="true" outlineLevel="0" collapsed="false">
      <c r="A581" s="105" t="n">
        <v>524</v>
      </c>
      <c r="B581" s="106" t="s">
        <v>1249</v>
      </c>
      <c r="C581" s="107" t="s">
        <v>1250</v>
      </c>
      <c r="D581" s="108" t="n">
        <f aca="false">SUM(D582:D583)</f>
        <v>0</v>
      </c>
      <c r="E581" s="108" t="n">
        <f aca="false">SUM(E582:E583)</f>
        <v>0</v>
      </c>
      <c r="F581" s="109" t="str">
        <f aca="false">IF(D581&lt;&gt;0,IF(E581/D581&gt;=100,"&gt;&gt;100",E581/D581*100),"-")</f>
        <v>-</v>
      </c>
    </row>
    <row r="582" customFormat="false" ht="12.75" hidden="false" customHeight="true" outlineLevel="0" collapsed="false">
      <c r="A582" s="129" t="n">
        <v>5241</v>
      </c>
      <c r="B582" s="106" t="s">
        <v>1251</v>
      </c>
      <c r="C582" s="130" t="s">
        <v>1252</v>
      </c>
      <c r="D582" s="111" t="n">
        <v>0</v>
      </c>
      <c r="E582" s="111"/>
      <c r="F582" s="109" t="str">
        <f aca="false">IF(D582&lt;&gt;0,IF(E582/D582&gt;=100,"&gt;&gt;100",E582/D582*100),"-")</f>
        <v>-</v>
      </c>
    </row>
    <row r="583" customFormat="false" ht="12.75" hidden="false" customHeight="true" outlineLevel="0" collapsed="false">
      <c r="A583" s="129" t="n">
        <v>5242</v>
      </c>
      <c r="B583" s="106" t="s">
        <v>1159</v>
      </c>
      <c r="C583" s="130" t="s">
        <v>1253</v>
      </c>
      <c r="D583" s="111" t="n">
        <v>0</v>
      </c>
      <c r="E583" s="111"/>
      <c r="F583" s="109" t="str">
        <f aca="false">IF(D583&lt;&gt;0,IF(E583/D583&gt;=100,"&gt;&gt;100",E583/D583*100),"-")</f>
        <v>-</v>
      </c>
    </row>
    <row r="584" customFormat="false" ht="22.5" hidden="false" customHeight="false" outlineLevel="0" collapsed="false">
      <c r="A584" s="105" t="n">
        <v>53</v>
      </c>
      <c r="B584" s="110" t="s">
        <v>1254</v>
      </c>
      <c r="C584" s="107" t="s">
        <v>1255</v>
      </c>
      <c r="D584" s="108" t="n">
        <f aca="false">D585+D589+D591+D594</f>
        <v>0</v>
      </c>
      <c r="E584" s="108" t="n">
        <f aca="false">E585+E589+E591+E594</f>
        <v>0</v>
      </c>
      <c r="F584" s="109" t="str">
        <f aca="false">IF(D584&lt;&gt;0,IF(E584/D584&gt;=100,"&gt;&gt;100",E584/D584*100),"-")</f>
        <v>-</v>
      </c>
    </row>
    <row r="585" customFormat="false" ht="22.5" hidden="false" customHeight="false" outlineLevel="0" collapsed="false">
      <c r="A585" s="105" t="n">
        <v>531</v>
      </c>
      <c r="B585" s="117" t="s">
        <v>1256</v>
      </c>
      <c r="C585" s="107" t="s">
        <v>1257</v>
      </c>
      <c r="D585" s="108" t="n">
        <f aca="false">SUM(D586:D588)</f>
        <v>0</v>
      </c>
      <c r="E585" s="108" t="n">
        <f aca="false">SUM(E586:E588)</f>
        <v>0</v>
      </c>
      <c r="F585" s="109" t="str">
        <f aca="false">IF(D585&lt;&gt;0,IF(E585/D585&gt;=100,"&gt;&gt;100",E585/D585*100),"-")</f>
        <v>-</v>
      </c>
    </row>
    <row r="586" customFormat="false" ht="12.75" hidden="false" customHeight="true" outlineLevel="0" collapsed="false">
      <c r="A586" s="105" t="n">
        <v>5312</v>
      </c>
      <c r="B586" s="110" t="s">
        <v>1053</v>
      </c>
      <c r="C586" s="107" t="s">
        <v>1258</v>
      </c>
      <c r="D586" s="111" t="n">
        <v>0</v>
      </c>
      <c r="E586" s="111"/>
      <c r="F586" s="109" t="str">
        <f aca="false">IF(D586&lt;&gt;0,IF(E586/D586&gt;=100,"&gt;&gt;100",E586/D586*100),"-")</f>
        <v>-</v>
      </c>
    </row>
    <row r="587" customFormat="false" ht="12.75" hidden="false" customHeight="true" outlineLevel="0" collapsed="false">
      <c r="A587" s="105" t="n">
        <v>5313</v>
      </c>
      <c r="B587" s="110" t="s">
        <v>1055</v>
      </c>
      <c r="C587" s="107" t="s">
        <v>1259</v>
      </c>
      <c r="D587" s="111" t="n">
        <v>0</v>
      </c>
      <c r="E587" s="111"/>
      <c r="F587" s="109" t="str">
        <f aca="false">IF(D587&lt;&gt;0,IF(E587/D587&gt;=100,"&gt;&gt;100",E587/D587*100),"-")</f>
        <v>-</v>
      </c>
    </row>
    <row r="588" customFormat="false" ht="12.75" hidden="false" customHeight="true" outlineLevel="0" collapsed="false">
      <c r="A588" s="105" t="n">
        <v>5314</v>
      </c>
      <c r="B588" s="110" t="s">
        <v>1057</v>
      </c>
      <c r="C588" s="107" t="s">
        <v>1260</v>
      </c>
      <c r="D588" s="111" t="n">
        <v>0</v>
      </c>
      <c r="E588" s="111"/>
      <c r="F588" s="109" t="str">
        <f aca="false">IF(D588&lt;&gt;0,IF(E588/D588&gt;=100,"&gt;&gt;100",E588/D588*100),"-")</f>
        <v>-</v>
      </c>
    </row>
    <row r="589" customFormat="false" ht="22.5" hidden="false" customHeight="false" outlineLevel="0" collapsed="false">
      <c r="A589" s="105" t="n">
        <v>532</v>
      </c>
      <c r="B589" s="110" t="s">
        <v>1261</v>
      </c>
      <c r="C589" s="107" t="s">
        <v>1262</v>
      </c>
      <c r="D589" s="108" t="n">
        <f aca="false">D590</f>
        <v>0</v>
      </c>
      <c r="E589" s="108" t="n">
        <f aca="false">E590</f>
        <v>0</v>
      </c>
      <c r="F589" s="109" t="str">
        <f aca="false">IF(D589&lt;&gt;0,IF(E589/D589&gt;=100,"&gt;&gt;100",E589/D589*100),"-")</f>
        <v>-</v>
      </c>
    </row>
    <row r="590" customFormat="false" ht="12.75" hidden="false" customHeight="true" outlineLevel="0" collapsed="false">
      <c r="A590" s="105" t="n">
        <v>5321</v>
      </c>
      <c r="B590" s="110" t="s">
        <v>1263</v>
      </c>
      <c r="C590" s="107" t="s">
        <v>1264</v>
      </c>
      <c r="D590" s="111" t="n">
        <v>0</v>
      </c>
      <c r="E590" s="111"/>
      <c r="F590" s="109" t="str">
        <f aca="false">IF(D590&lt;&gt;0,IF(E590/D590&gt;=100,"&gt;&gt;100",E590/D590*100),"-")</f>
        <v>-</v>
      </c>
    </row>
    <row r="591" customFormat="false" ht="22.5" hidden="false" customHeight="false" outlineLevel="0" collapsed="false">
      <c r="A591" s="105" t="n">
        <v>533</v>
      </c>
      <c r="B591" s="110" t="s">
        <v>1265</v>
      </c>
      <c r="C591" s="107" t="s">
        <v>1266</v>
      </c>
      <c r="D591" s="108" t="n">
        <f aca="false">SUM(D592:D593)</f>
        <v>0</v>
      </c>
      <c r="E591" s="108" t="n">
        <f aca="false">SUM(E592:E593)</f>
        <v>0</v>
      </c>
      <c r="F591" s="109" t="str">
        <f aca="false">IF(D591&lt;&gt;0,IF(E591/D591&gt;=100,"&gt;&gt;100",E591/D591*100),"-")</f>
        <v>-</v>
      </c>
    </row>
    <row r="592" customFormat="false" ht="22.5" hidden="false" customHeight="false" outlineLevel="0" collapsed="false">
      <c r="A592" s="105" t="n">
        <v>5331</v>
      </c>
      <c r="B592" s="117" t="s">
        <v>1267</v>
      </c>
      <c r="C592" s="107" t="s">
        <v>1268</v>
      </c>
      <c r="D592" s="111" t="n">
        <v>0</v>
      </c>
      <c r="E592" s="111"/>
      <c r="F592" s="109" t="str">
        <f aca="false">IF(D592&lt;&gt;0,IF(E592/D592&gt;=100,"&gt;&gt;100",E592/D592*100),"-")</f>
        <v>-</v>
      </c>
    </row>
    <row r="593" customFormat="false" ht="12.75" hidden="false" customHeight="true" outlineLevel="0" collapsed="false">
      <c r="A593" s="105" t="n">
        <v>5332</v>
      </c>
      <c r="B593" s="110" t="s">
        <v>1269</v>
      </c>
      <c r="C593" s="107" t="s">
        <v>1270</v>
      </c>
      <c r="D593" s="111" t="n">
        <v>0</v>
      </c>
      <c r="E593" s="111"/>
      <c r="F593" s="109" t="str">
        <f aca="false">IF(D593&lt;&gt;0,IF(E593/D593&gt;=100,"&gt;&gt;100",E593/D593*100),"-")</f>
        <v>-</v>
      </c>
    </row>
    <row r="594" customFormat="false" ht="22.5" hidden="false" customHeight="false" outlineLevel="0" collapsed="false">
      <c r="A594" s="129" t="n">
        <v>534</v>
      </c>
      <c r="B594" s="110" t="s">
        <v>1271</v>
      </c>
      <c r="C594" s="130" t="s">
        <v>1272</v>
      </c>
      <c r="D594" s="108" t="n">
        <f aca="false">SUM(D595:D596)</f>
        <v>0</v>
      </c>
      <c r="E594" s="108" t="n">
        <f aca="false">SUM(E595:E596)</f>
        <v>0</v>
      </c>
      <c r="F594" s="109" t="str">
        <f aca="false">IF(D594&lt;&gt;0,IF(E594/D594&gt;=100,"&gt;&gt;100",E594/D594*100),"-")</f>
        <v>-</v>
      </c>
    </row>
    <row r="595" customFormat="false" ht="12.75" hidden="false" customHeight="true" outlineLevel="0" collapsed="false">
      <c r="A595" s="105" t="n">
        <v>5341</v>
      </c>
      <c r="B595" s="106" t="s">
        <v>1069</v>
      </c>
      <c r="C595" s="107" t="s">
        <v>1273</v>
      </c>
      <c r="D595" s="111" t="n">
        <v>0</v>
      </c>
      <c r="E595" s="111"/>
      <c r="F595" s="109" t="str">
        <f aca="false">IF(D595&lt;&gt;0,IF(E595/D595&gt;=100,"&gt;&gt;100",E595/D595*100),"-")</f>
        <v>-</v>
      </c>
    </row>
    <row r="596" customFormat="false" ht="12.75" hidden="false" customHeight="true" outlineLevel="0" collapsed="false">
      <c r="A596" s="105" t="n">
        <v>5342</v>
      </c>
      <c r="B596" s="106" t="s">
        <v>1071</v>
      </c>
      <c r="C596" s="107" t="s">
        <v>1274</v>
      </c>
      <c r="D596" s="111" t="n">
        <v>0</v>
      </c>
      <c r="E596" s="111"/>
      <c r="F596" s="109" t="str">
        <f aca="false">IF(D596&lt;&gt;0,IF(E596/D596&gt;=100,"&gt;&gt;100",E596/D596*100),"-")</f>
        <v>-</v>
      </c>
    </row>
    <row r="597" customFormat="false" ht="22.5" hidden="false" customHeight="false" outlineLevel="0" collapsed="false">
      <c r="A597" s="105" t="n">
        <v>54</v>
      </c>
      <c r="B597" s="112" t="s">
        <v>1275</v>
      </c>
      <c r="C597" s="107" t="s">
        <v>1276</v>
      </c>
      <c r="D597" s="108" t="n">
        <f aca="false">D598+D603+D607+D609+D616+D621</f>
        <v>0</v>
      </c>
      <c r="E597" s="108" t="n">
        <f aca="false">E598+E603+E607+E609+E616+E621</f>
        <v>0</v>
      </c>
      <c r="F597" s="109" t="str">
        <f aca="false">IF(D597&lt;&gt;0,IF(E597/D597&gt;=100,"&gt;&gt;100",E597/D597*100),"-")</f>
        <v>-</v>
      </c>
    </row>
    <row r="598" customFormat="false" ht="22.5" hidden="false" customHeight="false" outlineLevel="0" collapsed="false">
      <c r="A598" s="105" t="n">
        <v>541</v>
      </c>
      <c r="B598" s="106" t="s">
        <v>1277</v>
      </c>
      <c r="C598" s="107" t="s">
        <v>1278</v>
      </c>
      <c r="D598" s="108" t="n">
        <f aca="false">SUM(D599:D602)</f>
        <v>0</v>
      </c>
      <c r="E598" s="108" t="n">
        <f aca="false">SUM(E599:E602)</f>
        <v>0</v>
      </c>
      <c r="F598" s="109" t="str">
        <f aca="false">IF(D598&lt;&gt;0,IF(E598/D598&gt;=100,"&gt;&gt;100",E598/D598*100),"-")</f>
        <v>-</v>
      </c>
    </row>
    <row r="599" customFormat="false" ht="12.75" hidden="false" customHeight="true" outlineLevel="0" collapsed="false">
      <c r="A599" s="105" t="n">
        <v>5413</v>
      </c>
      <c r="B599" s="106" t="s">
        <v>1279</v>
      </c>
      <c r="C599" s="107" t="s">
        <v>1280</v>
      </c>
      <c r="D599" s="111" t="n">
        <v>0</v>
      </c>
      <c r="E599" s="111"/>
      <c r="F599" s="109" t="str">
        <f aca="false">IF(D599&lt;&gt;0,IF(E599/D599&gt;=100,"&gt;&gt;100",E599/D599*100),"-")</f>
        <v>-</v>
      </c>
    </row>
    <row r="600" customFormat="false" ht="12.75" hidden="false" customHeight="true" outlineLevel="0" collapsed="false">
      <c r="A600" s="105" t="n">
        <v>5414</v>
      </c>
      <c r="B600" s="106" t="s">
        <v>1281</v>
      </c>
      <c r="C600" s="107" t="s">
        <v>1282</v>
      </c>
      <c r="D600" s="111" t="n">
        <v>0</v>
      </c>
      <c r="E600" s="111"/>
      <c r="F600" s="109" t="str">
        <f aca="false">IF(D600&lt;&gt;0,IF(E600/D600&gt;=100,"&gt;&gt;100",E600/D600*100),"-")</f>
        <v>-</v>
      </c>
    </row>
    <row r="601" customFormat="false" ht="12.75" hidden="false" customHeight="true" outlineLevel="0" collapsed="false">
      <c r="A601" s="105" t="n">
        <v>5415</v>
      </c>
      <c r="B601" s="106" t="s">
        <v>1283</v>
      </c>
      <c r="C601" s="107" t="s">
        <v>1284</v>
      </c>
      <c r="D601" s="111" t="n">
        <v>0</v>
      </c>
      <c r="E601" s="111"/>
      <c r="F601" s="109" t="str">
        <f aca="false">IF(D601&lt;&gt;0,IF(E601/D601&gt;=100,"&gt;&gt;100",E601/D601*100),"-")</f>
        <v>-</v>
      </c>
    </row>
    <row r="602" customFormat="false" ht="12.75" hidden="false" customHeight="true" outlineLevel="0" collapsed="false">
      <c r="A602" s="105" t="n">
        <v>5416</v>
      </c>
      <c r="B602" s="106" t="s">
        <v>1285</v>
      </c>
      <c r="C602" s="107" t="s">
        <v>1286</v>
      </c>
      <c r="D602" s="111" t="n">
        <v>0</v>
      </c>
      <c r="E602" s="111"/>
      <c r="F602" s="109" t="str">
        <f aca="false">IF(D602&lt;&gt;0,IF(E602/D602&gt;=100,"&gt;&gt;100",E602/D602*100),"-")</f>
        <v>-</v>
      </c>
    </row>
    <row r="603" customFormat="false" ht="22.5" hidden="false" customHeight="false" outlineLevel="0" collapsed="false">
      <c r="A603" s="105" t="n">
        <v>542</v>
      </c>
      <c r="B603" s="106" t="s">
        <v>1287</v>
      </c>
      <c r="C603" s="107" t="s">
        <v>1288</v>
      </c>
      <c r="D603" s="108" t="n">
        <f aca="false">SUM(D604:D606)</f>
        <v>0</v>
      </c>
      <c r="E603" s="108" t="n">
        <f aca="false">SUM(E604:E606)</f>
        <v>0</v>
      </c>
      <c r="F603" s="109" t="str">
        <f aca="false">IF(D603&lt;&gt;0,IF(E603/D603&gt;=100,"&gt;&gt;100",E603/D603*100),"-")</f>
        <v>-</v>
      </c>
    </row>
    <row r="604" customFormat="false" ht="12.75" hidden="false" customHeight="true" outlineLevel="0" collapsed="false">
      <c r="A604" s="105" t="n">
        <v>5422</v>
      </c>
      <c r="B604" s="106" t="s">
        <v>1289</v>
      </c>
      <c r="C604" s="107" t="s">
        <v>1290</v>
      </c>
      <c r="D604" s="111" t="n">
        <v>0</v>
      </c>
      <c r="E604" s="111"/>
      <c r="F604" s="109" t="str">
        <f aca="false">IF(D604&lt;&gt;0,IF(E604/D604&gt;=100,"&gt;&gt;100",E604/D604*100),"-")</f>
        <v>-</v>
      </c>
    </row>
    <row r="605" customFormat="false" ht="12" hidden="false" customHeight="false" outlineLevel="0" collapsed="false">
      <c r="A605" s="105" t="n">
        <v>5423</v>
      </c>
      <c r="B605" s="106" t="s">
        <v>1291</v>
      </c>
      <c r="C605" s="107" t="s">
        <v>1292</v>
      </c>
      <c r="D605" s="111" t="n">
        <v>0</v>
      </c>
      <c r="E605" s="111"/>
      <c r="F605" s="109" t="str">
        <f aca="false">IF(D605&lt;&gt;0,IF(E605/D605&gt;=100,"&gt;&gt;100",E605/D605*100),"-")</f>
        <v>-</v>
      </c>
    </row>
    <row r="606" customFormat="false" ht="22.5" hidden="false" customHeight="false" outlineLevel="0" collapsed="false">
      <c r="A606" s="105" t="n">
        <v>5424</v>
      </c>
      <c r="B606" s="106" t="s">
        <v>1293</v>
      </c>
      <c r="C606" s="107" t="s">
        <v>1294</v>
      </c>
      <c r="D606" s="111" t="n">
        <v>0</v>
      </c>
      <c r="E606" s="111"/>
      <c r="F606" s="109" t="str">
        <f aca="false">IF(D606&lt;&gt;0,IF(E606/D606&gt;=100,"&gt;&gt;100",E606/D606*100),"-")</f>
        <v>-</v>
      </c>
    </row>
    <row r="607" customFormat="false" ht="22.5" hidden="false" customHeight="false" outlineLevel="0" collapsed="false">
      <c r="A607" s="105" t="n">
        <v>543</v>
      </c>
      <c r="B607" s="106" t="s">
        <v>1295</v>
      </c>
      <c r="C607" s="107" t="s">
        <v>1296</v>
      </c>
      <c r="D607" s="108" t="n">
        <f aca="false">D608</f>
        <v>0</v>
      </c>
      <c r="E607" s="108" t="n">
        <f aca="false">E608</f>
        <v>0</v>
      </c>
      <c r="F607" s="109" t="str">
        <f aca="false">IF(D607&lt;&gt;0,IF(E607/D607&gt;=100,"&gt;&gt;100",E607/D607*100),"-")</f>
        <v>-</v>
      </c>
    </row>
    <row r="608" customFormat="false" ht="12.75" hidden="false" customHeight="true" outlineLevel="0" collapsed="false">
      <c r="A608" s="105" t="n">
        <v>5431</v>
      </c>
      <c r="B608" s="106" t="s">
        <v>1297</v>
      </c>
      <c r="C608" s="107" t="s">
        <v>1298</v>
      </c>
      <c r="D608" s="111" t="n">
        <v>0</v>
      </c>
      <c r="E608" s="111"/>
      <c r="F608" s="109" t="str">
        <f aca="false">IF(D608&lt;&gt;0,IF(E608/D608&gt;=100,"&gt;&gt;100",E608/D608*100),"-")</f>
        <v>-</v>
      </c>
    </row>
    <row r="609" customFormat="false" ht="22.5" hidden="false" customHeight="false" outlineLevel="0" collapsed="false">
      <c r="A609" s="105" t="n">
        <v>544</v>
      </c>
      <c r="B609" s="106" t="s">
        <v>1299</v>
      </c>
      <c r="C609" s="107" t="s">
        <v>1300</v>
      </c>
      <c r="D609" s="108" t="n">
        <f aca="false">SUM(D610:D615)</f>
        <v>0</v>
      </c>
      <c r="E609" s="108" t="n">
        <f aca="false">SUM(E610:E615)</f>
        <v>0</v>
      </c>
      <c r="F609" s="109" t="str">
        <f aca="false">IF(D609&lt;&gt;0,IF(E609/D609&gt;=100,"&gt;&gt;100",E609/D609*100),"-")</f>
        <v>-</v>
      </c>
    </row>
    <row r="610" customFormat="false" ht="22.5" hidden="false" customHeight="false" outlineLevel="0" collapsed="false">
      <c r="A610" s="105" t="n">
        <v>5443</v>
      </c>
      <c r="B610" s="106" t="s">
        <v>1301</v>
      </c>
      <c r="C610" s="107" t="s">
        <v>1302</v>
      </c>
      <c r="D610" s="111" t="n">
        <v>0</v>
      </c>
      <c r="E610" s="111"/>
      <c r="F610" s="109" t="str">
        <f aca="false">IF(D610&lt;&gt;0,IF(E610/D610&gt;=100,"&gt;&gt;100",E610/D610*100),"-")</f>
        <v>-</v>
      </c>
    </row>
    <row r="611" customFormat="false" ht="22.5" hidden="false" customHeight="false" outlineLevel="0" collapsed="false">
      <c r="A611" s="105" t="n">
        <v>5444</v>
      </c>
      <c r="B611" s="112" t="s">
        <v>1303</v>
      </c>
      <c r="C611" s="107" t="s">
        <v>1304</v>
      </c>
      <c r="D611" s="111" t="n">
        <v>0</v>
      </c>
      <c r="E611" s="111"/>
      <c r="F611" s="109" t="str">
        <f aca="false">IF(D611&lt;&gt;0,IF(E611/D611&gt;=100,"&gt;&gt;100",E611/D611*100),"-")</f>
        <v>-</v>
      </c>
    </row>
    <row r="612" customFormat="false" ht="22.5" hidden="false" customHeight="false" outlineLevel="0" collapsed="false">
      <c r="A612" s="129" t="n">
        <v>5445</v>
      </c>
      <c r="B612" s="106" t="s">
        <v>1305</v>
      </c>
      <c r="C612" s="130" t="s">
        <v>1306</v>
      </c>
      <c r="D612" s="111" t="n">
        <v>0</v>
      </c>
      <c r="E612" s="111"/>
      <c r="F612" s="109" t="str">
        <f aca="false">IF(D612&lt;&gt;0,IF(E612/D612&gt;=100,"&gt;&gt;100",E612/D612*100),"-")</f>
        <v>-</v>
      </c>
    </row>
    <row r="613" customFormat="false" ht="12.75" hidden="false" customHeight="true" outlineLevel="0" collapsed="false">
      <c r="A613" s="105" t="n">
        <v>5446</v>
      </c>
      <c r="B613" s="106" t="s">
        <v>1307</v>
      </c>
      <c r="C613" s="107" t="s">
        <v>1308</v>
      </c>
      <c r="D613" s="111" t="n">
        <v>0</v>
      </c>
      <c r="E613" s="111"/>
      <c r="F613" s="109" t="str">
        <f aca="false">IF(D613&lt;&gt;0,IF(E613/D613&gt;=100,"&gt;&gt;100",E613/D613*100),"-")</f>
        <v>-</v>
      </c>
    </row>
    <row r="614" customFormat="false" ht="12.75" hidden="false" customHeight="true" outlineLevel="0" collapsed="false">
      <c r="A614" s="105" t="n">
        <v>5447</v>
      </c>
      <c r="B614" s="106" t="s">
        <v>1309</v>
      </c>
      <c r="C614" s="107" t="s">
        <v>1310</v>
      </c>
      <c r="D614" s="111" t="n">
        <v>0</v>
      </c>
      <c r="E614" s="111"/>
      <c r="F614" s="109" t="str">
        <f aca="false">IF(D614&lt;&gt;0,IF(E614/D614&gt;=100,"&gt;&gt;100",E614/D614*100),"-")</f>
        <v>-</v>
      </c>
    </row>
    <row r="615" customFormat="false" ht="12" hidden="false" customHeight="false" outlineLevel="0" collapsed="false">
      <c r="A615" s="105" t="n">
        <v>5448</v>
      </c>
      <c r="B615" s="106" t="s">
        <v>1311</v>
      </c>
      <c r="C615" s="107" t="s">
        <v>1312</v>
      </c>
      <c r="D615" s="111" t="n">
        <v>0</v>
      </c>
      <c r="E615" s="111"/>
      <c r="F615" s="109" t="str">
        <f aca="false">IF(D615&lt;&gt;0,IF(E615/D615&gt;=100,"&gt;&gt;100",E615/D615*100),"-")</f>
        <v>-</v>
      </c>
    </row>
    <row r="616" customFormat="false" ht="22.5" hidden="false" customHeight="false" outlineLevel="0" collapsed="false">
      <c r="A616" s="105" t="n">
        <v>545</v>
      </c>
      <c r="B616" s="106" t="s">
        <v>1313</v>
      </c>
      <c r="C616" s="107" t="s">
        <v>1314</v>
      </c>
      <c r="D616" s="108" t="n">
        <f aca="false">SUM(D617:D620)</f>
        <v>0</v>
      </c>
      <c r="E616" s="108" t="n">
        <f aca="false">SUM(E617:E620)</f>
        <v>0</v>
      </c>
      <c r="F616" s="109" t="str">
        <f aca="false">IF(D616&lt;&gt;0,IF(E616/D616&gt;=100,"&gt;&gt;100",E616/D616*100),"-")</f>
        <v>-</v>
      </c>
    </row>
    <row r="617" customFormat="false" ht="22.5" hidden="false" customHeight="false" outlineLevel="0" collapsed="false">
      <c r="A617" s="105" t="n">
        <v>5453</v>
      </c>
      <c r="B617" s="112" t="s">
        <v>1315</v>
      </c>
      <c r="C617" s="107" t="s">
        <v>1316</v>
      </c>
      <c r="D617" s="111" t="n">
        <v>0</v>
      </c>
      <c r="E617" s="111"/>
      <c r="F617" s="109" t="str">
        <f aca="false">IF(D617&lt;&gt;0,IF(E617/D617&gt;=100,"&gt;&gt;100",E617/D617*100),"-")</f>
        <v>-</v>
      </c>
    </row>
    <row r="618" customFormat="false" ht="12.75" hidden="false" customHeight="true" outlineLevel="0" collapsed="false">
      <c r="A618" s="105" t="n">
        <v>5454</v>
      </c>
      <c r="B618" s="106" t="s">
        <v>1317</v>
      </c>
      <c r="C618" s="107" t="s">
        <v>1318</v>
      </c>
      <c r="D618" s="111" t="n">
        <v>0</v>
      </c>
      <c r="E618" s="111"/>
      <c r="F618" s="109" t="str">
        <f aca="false">IF(D618&lt;&gt;0,IF(E618/D618&gt;=100,"&gt;&gt;100",E618/D618*100),"-")</f>
        <v>-</v>
      </c>
    </row>
    <row r="619" customFormat="false" ht="12.75" hidden="false" customHeight="true" outlineLevel="0" collapsed="false">
      <c r="A619" s="105" t="n">
        <v>5455</v>
      </c>
      <c r="B619" s="106" t="s">
        <v>1319</v>
      </c>
      <c r="C619" s="107" t="s">
        <v>1320</v>
      </c>
      <c r="D619" s="111" t="n">
        <v>0</v>
      </c>
      <c r="E619" s="111"/>
      <c r="F619" s="109" t="str">
        <f aca="false">IF(D619&lt;&gt;0,IF(E619/D619&gt;=100,"&gt;&gt;100",E619/D619*100),"-")</f>
        <v>-</v>
      </c>
    </row>
    <row r="620" customFormat="false" ht="12.75" hidden="false" customHeight="true" outlineLevel="0" collapsed="false">
      <c r="A620" s="105" t="n">
        <v>5456</v>
      </c>
      <c r="B620" s="106" t="s">
        <v>1321</v>
      </c>
      <c r="C620" s="107" t="s">
        <v>1322</v>
      </c>
      <c r="D620" s="111" t="n">
        <v>0</v>
      </c>
      <c r="E620" s="111"/>
      <c r="F620" s="109" t="str">
        <f aca="false">IF(D620&lt;&gt;0,IF(E620/D620&gt;=100,"&gt;&gt;100",E620/D620*100),"-")</f>
        <v>-</v>
      </c>
    </row>
    <row r="621" customFormat="false" ht="12" hidden="false" customHeight="false" outlineLevel="0" collapsed="false">
      <c r="A621" s="105" t="n">
        <v>547</v>
      </c>
      <c r="B621" s="106" t="s">
        <v>1323</v>
      </c>
      <c r="C621" s="107" t="s">
        <v>1324</v>
      </c>
      <c r="D621" s="108" t="n">
        <f aca="false">SUM(D622:D628)</f>
        <v>0</v>
      </c>
      <c r="E621" s="108" t="n">
        <f aca="false">SUM(E622:E628)</f>
        <v>0</v>
      </c>
      <c r="F621" s="109" t="str">
        <f aca="false">IF(D621&lt;&gt;0,IF(E621/D621&gt;=100,"&gt;&gt;100",E621/D621*100),"-")</f>
        <v>-</v>
      </c>
    </row>
    <row r="622" customFormat="false" ht="12.75" hidden="false" customHeight="true" outlineLevel="0" collapsed="false">
      <c r="A622" s="105" t="n">
        <v>5471</v>
      </c>
      <c r="B622" s="106" t="s">
        <v>1325</v>
      </c>
      <c r="C622" s="107" t="s">
        <v>1326</v>
      </c>
      <c r="D622" s="111" t="n">
        <v>0</v>
      </c>
      <c r="E622" s="111"/>
      <c r="F622" s="109" t="str">
        <f aca="false">IF(D622&lt;&gt;0,IF(E622/D622&gt;=100,"&gt;&gt;100",E622/D622*100),"-")</f>
        <v>-</v>
      </c>
    </row>
    <row r="623" customFormat="false" ht="12.75" hidden="false" customHeight="true" outlineLevel="0" collapsed="false">
      <c r="A623" s="105" t="n">
        <v>5472</v>
      </c>
      <c r="B623" s="106" t="s">
        <v>1327</v>
      </c>
      <c r="C623" s="107" t="s">
        <v>1328</v>
      </c>
      <c r="D623" s="111" t="n">
        <v>0</v>
      </c>
      <c r="E623" s="111"/>
      <c r="F623" s="109" t="str">
        <f aca="false">IF(D623&lt;&gt;0,IF(E623/D623&gt;=100,"&gt;&gt;100",E623/D623*100),"-")</f>
        <v>-</v>
      </c>
    </row>
    <row r="624" customFormat="false" ht="12.75" hidden="false" customHeight="true" outlineLevel="0" collapsed="false">
      <c r="A624" s="105" t="n">
        <v>5473</v>
      </c>
      <c r="B624" s="106" t="s">
        <v>1329</v>
      </c>
      <c r="C624" s="107" t="s">
        <v>1330</v>
      </c>
      <c r="D624" s="111" t="n">
        <v>0</v>
      </c>
      <c r="E624" s="111"/>
      <c r="F624" s="109" t="str">
        <f aca="false">IF(D624&lt;&gt;0,IF(E624/D624&gt;=100,"&gt;&gt;100",E624/D624*100),"-")</f>
        <v>-</v>
      </c>
    </row>
    <row r="625" customFormat="false" ht="12.75" hidden="false" customHeight="true" outlineLevel="0" collapsed="false">
      <c r="A625" s="105" t="n">
        <v>5474</v>
      </c>
      <c r="B625" s="106" t="s">
        <v>1331</v>
      </c>
      <c r="C625" s="107" t="s">
        <v>1332</v>
      </c>
      <c r="D625" s="111" t="n">
        <v>0</v>
      </c>
      <c r="E625" s="111"/>
      <c r="F625" s="109" t="str">
        <f aca="false">IF(D625&lt;&gt;0,IF(E625/D625&gt;=100,"&gt;&gt;100",E625/D625*100),"-")</f>
        <v>-</v>
      </c>
    </row>
    <row r="626" customFormat="false" ht="12.75" hidden="false" customHeight="true" outlineLevel="0" collapsed="false">
      <c r="A626" s="105" t="n">
        <v>5475</v>
      </c>
      <c r="B626" s="106" t="s">
        <v>1333</v>
      </c>
      <c r="C626" s="107" t="s">
        <v>1334</v>
      </c>
      <c r="D626" s="111" t="n">
        <v>0</v>
      </c>
      <c r="E626" s="111"/>
      <c r="F626" s="109" t="str">
        <f aca="false">IF(D626&lt;&gt;0,IF(E626/D626&gt;=100,"&gt;&gt;100",E626/D626*100),"-")</f>
        <v>-</v>
      </c>
    </row>
    <row r="627" customFormat="false" ht="22.5" hidden="false" customHeight="false" outlineLevel="0" collapsed="false">
      <c r="A627" s="105" t="n">
        <v>5476</v>
      </c>
      <c r="B627" s="106" t="s">
        <v>1335</v>
      </c>
      <c r="C627" s="107" t="s">
        <v>1336</v>
      </c>
      <c r="D627" s="111" t="n">
        <v>0</v>
      </c>
      <c r="E627" s="111"/>
      <c r="F627" s="109" t="str">
        <f aca="false">IF(D627&lt;&gt;0,IF(E627/D627&gt;=100,"&gt;&gt;100",E627/D627*100),"-")</f>
        <v>-</v>
      </c>
    </row>
    <row r="628" customFormat="false" ht="12" hidden="false" customHeight="false" outlineLevel="0" collapsed="false">
      <c r="A628" s="113" t="n">
        <v>5477</v>
      </c>
      <c r="B628" s="110" t="s">
        <v>1337</v>
      </c>
      <c r="C628" s="114" t="s">
        <v>1338</v>
      </c>
      <c r="D628" s="115" t="n">
        <v>0</v>
      </c>
      <c r="E628" s="115"/>
      <c r="F628" s="116" t="str">
        <f aca="false">IF(D628&lt;&gt;0,IF(E628/D628&gt;=100,"&gt;&gt;100",E628/D628*100),"-")</f>
        <v>-</v>
      </c>
    </row>
    <row r="629" customFormat="false" ht="22.5" hidden="false" customHeight="false" outlineLevel="0" collapsed="false">
      <c r="A629" s="105" t="n">
        <v>55</v>
      </c>
      <c r="B629" s="110" t="s">
        <v>1339</v>
      </c>
      <c r="C629" s="107" t="s">
        <v>1340</v>
      </c>
      <c r="D629" s="108" t="n">
        <f aca="false">D630+D633+D636</f>
        <v>0</v>
      </c>
      <c r="E629" s="108" t="n">
        <f aca="false">E630+E633+E636</f>
        <v>0</v>
      </c>
      <c r="F629" s="109" t="str">
        <f aca="false">IF(D629&lt;&gt;0,IF(E629/D629&gt;=100,"&gt;&gt;100",E629/D629*100),"-")</f>
        <v>-</v>
      </c>
    </row>
    <row r="630" customFormat="false" ht="12.75" hidden="false" customHeight="true" outlineLevel="0" collapsed="false">
      <c r="A630" s="105" t="n">
        <v>551</v>
      </c>
      <c r="B630" s="106" t="s">
        <v>1341</v>
      </c>
      <c r="C630" s="107" t="s">
        <v>1342</v>
      </c>
      <c r="D630" s="108" t="n">
        <f aca="false">SUM(D631:D632)</f>
        <v>0</v>
      </c>
      <c r="E630" s="108" t="n">
        <f aca="false">SUM(E631:E632)</f>
        <v>0</v>
      </c>
      <c r="F630" s="109" t="str">
        <f aca="false">IF(D630&lt;&gt;0,IF(E630/D630&gt;=100,"&gt;&gt;100",E630/D630*100),"-")</f>
        <v>-</v>
      </c>
    </row>
    <row r="631" customFormat="false" ht="12.75" hidden="false" customHeight="true" outlineLevel="0" collapsed="false">
      <c r="A631" s="105" t="n">
        <v>5511</v>
      </c>
      <c r="B631" s="106" t="s">
        <v>1343</v>
      </c>
      <c r="C631" s="107" t="s">
        <v>1344</v>
      </c>
      <c r="D631" s="111" t="n">
        <v>0</v>
      </c>
      <c r="E631" s="111"/>
      <c r="F631" s="109" t="str">
        <f aca="false">IF(D631&lt;&gt;0,IF(E631/D631&gt;=100,"&gt;&gt;100",E631/D631*100),"-")</f>
        <v>-</v>
      </c>
    </row>
    <row r="632" customFormat="false" ht="12.75" hidden="false" customHeight="true" outlineLevel="0" collapsed="false">
      <c r="A632" s="105" t="n">
        <v>5512</v>
      </c>
      <c r="B632" s="106" t="s">
        <v>1345</v>
      </c>
      <c r="C632" s="107" t="s">
        <v>1346</v>
      </c>
      <c r="D632" s="111" t="n">
        <v>0</v>
      </c>
      <c r="E632" s="111"/>
      <c r="F632" s="109" t="str">
        <f aca="false">IF(D632&lt;&gt;0,IF(E632/D632&gt;=100,"&gt;&gt;100",E632/D632*100),"-")</f>
        <v>-</v>
      </c>
    </row>
    <row r="633" customFormat="false" ht="12.75" hidden="false" customHeight="true" outlineLevel="0" collapsed="false">
      <c r="A633" s="105" t="n">
        <v>552</v>
      </c>
      <c r="B633" s="106" t="s">
        <v>1347</v>
      </c>
      <c r="C633" s="107" t="s">
        <v>1348</v>
      </c>
      <c r="D633" s="108" t="n">
        <f aca="false">SUM(D634:D635)</f>
        <v>0</v>
      </c>
      <c r="E633" s="108" t="n">
        <f aca="false">SUM(E634:E635)</f>
        <v>0</v>
      </c>
      <c r="F633" s="109" t="str">
        <f aca="false">IF(D633&lt;&gt;0,IF(E633/D633&gt;=100,"&gt;&gt;100",E633/D633*100),"-")</f>
        <v>-</v>
      </c>
    </row>
    <row r="634" customFormat="false" ht="12.75" hidden="false" customHeight="true" outlineLevel="0" collapsed="false">
      <c r="A634" s="105" t="n">
        <v>5521</v>
      </c>
      <c r="B634" s="106" t="s">
        <v>1349</v>
      </c>
      <c r="C634" s="107" t="s">
        <v>1350</v>
      </c>
      <c r="D634" s="111" t="n">
        <v>0</v>
      </c>
      <c r="E634" s="111"/>
      <c r="F634" s="109" t="str">
        <f aca="false">IF(D634&lt;&gt;0,IF(E634/D634&gt;=100,"&gt;&gt;100",E634/D634*100),"-")</f>
        <v>-</v>
      </c>
    </row>
    <row r="635" customFormat="false" ht="12.75" hidden="false" customHeight="true" outlineLevel="0" collapsed="false">
      <c r="A635" s="105" t="n">
        <v>5522</v>
      </c>
      <c r="B635" s="106" t="s">
        <v>1351</v>
      </c>
      <c r="C635" s="107" t="s">
        <v>1352</v>
      </c>
      <c r="D635" s="111" t="n">
        <v>0</v>
      </c>
      <c r="E635" s="111"/>
      <c r="F635" s="109" t="str">
        <f aca="false">IF(D635&lt;&gt;0,IF(E635/D635&gt;=100,"&gt;&gt;100",E635/D635*100),"-")</f>
        <v>-</v>
      </c>
    </row>
    <row r="636" customFormat="false" ht="12" hidden="false" customHeight="false" outlineLevel="0" collapsed="false">
      <c r="A636" s="105" t="n">
        <v>553</v>
      </c>
      <c r="B636" s="106" t="s">
        <v>1353</v>
      </c>
      <c r="C636" s="107" t="s">
        <v>1354</v>
      </c>
      <c r="D636" s="108" t="n">
        <f aca="false">SUM(D637:D638)</f>
        <v>0</v>
      </c>
      <c r="E636" s="108" t="n">
        <f aca="false">SUM(E637:E638)</f>
        <v>0</v>
      </c>
      <c r="F636" s="109" t="str">
        <f aca="false">IF(D636&lt;&gt;0,IF(E636/D636&gt;=100,"&gt;&gt;100",E636/D636*100),"-")</f>
        <v>-</v>
      </c>
    </row>
    <row r="637" customFormat="false" ht="12.75" hidden="false" customHeight="true" outlineLevel="0" collapsed="false">
      <c r="A637" s="105" t="n">
        <v>5531</v>
      </c>
      <c r="B637" s="112" t="s">
        <v>1355</v>
      </c>
      <c r="C637" s="107" t="s">
        <v>1356</v>
      </c>
      <c r="D637" s="111" t="n">
        <v>0</v>
      </c>
      <c r="E637" s="111"/>
      <c r="F637" s="109" t="str">
        <f aca="false">IF(D637&lt;&gt;0,IF(E637/D637&gt;=100,"&gt;&gt;100",E637/D637*100),"-")</f>
        <v>-</v>
      </c>
    </row>
    <row r="638" customFormat="false" ht="12.75" hidden="false" customHeight="true" outlineLevel="0" collapsed="false">
      <c r="A638" s="105" t="n">
        <v>5532</v>
      </c>
      <c r="B638" s="106" t="s">
        <v>1357</v>
      </c>
      <c r="C638" s="107" t="s">
        <v>1358</v>
      </c>
      <c r="D638" s="111" t="n">
        <v>0</v>
      </c>
      <c r="E638" s="111"/>
      <c r="F638" s="109" t="str">
        <f aca="false">IF(D638&lt;&gt;0,IF(E638/D638&gt;=100,"&gt;&gt;100",E638/D638*100),"-")</f>
        <v>-</v>
      </c>
    </row>
    <row r="639" customFormat="false" ht="12.75" hidden="false" customHeight="true" outlineLevel="0" collapsed="false">
      <c r="A639" s="105" t="s">
        <v>722</v>
      </c>
      <c r="B639" s="106" t="s">
        <v>1359</v>
      </c>
      <c r="C639" s="107" t="s">
        <v>1360</v>
      </c>
      <c r="D639" s="108" t="n">
        <f aca="false">IF(D430-D535&gt;=0,D430-D535,0)</f>
        <v>0</v>
      </c>
      <c r="E639" s="108" t="n">
        <f aca="false">IF(E430-E535&gt;=0,E430-E535,0)</f>
        <v>0</v>
      </c>
      <c r="F639" s="109" t="str">
        <f aca="false">IF(D639&lt;&gt;0,IF(E639/D639&gt;=100,"&gt;&gt;100",E639/D639*100),"-")</f>
        <v>-</v>
      </c>
    </row>
    <row r="640" customFormat="false" ht="12.75" hidden="false" customHeight="true" outlineLevel="0" collapsed="false">
      <c r="A640" s="105" t="s">
        <v>722</v>
      </c>
      <c r="B640" s="106" t="s">
        <v>1361</v>
      </c>
      <c r="C640" s="107" t="s">
        <v>1362</v>
      </c>
      <c r="D640" s="108" t="n">
        <f aca="false">IF(D535-D430&gt;=0,D535-D430,0)</f>
        <v>0</v>
      </c>
      <c r="E640" s="108" t="n">
        <f aca="false">IF(E535-E430&gt;=0,E535-E430,0)</f>
        <v>0</v>
      </c>
      <c r="F640" s="109" t="str">
        <f aca="false">IF(D640&lt;&gt;0,IF(E640/D640&gt;=100,"&gt;&gt;100",E640/D640*100),"-")</f>
        <v>-</v>
      </c>
    </row>
    <row r="641" customFormat="false" ht="12.75" hidden="false" customHeight="true" outlineLevel="0" collapsed="false">
      <c r="A641" s="105" t="n">
        <v>92213</v>
      </c>
      <c r="B641" s="106" t="s">
        <v>1363</v>
      </c>
      <c r="C641" s="107" t="s">
        <v>1364</v>
      </c>
      <c r="D641" s="111" t="n">
        <v>0</v>
      </c>
      <c r="E641" s="111" t="n">
        <v>0</v>
      </c>
      <c r="F641" s="109" t="str">
        <f aca="false">IF(D641&lt;&gt;0,IF(E641/D641&gt;=100,"&gt;&gt;100",E641/D641*100),"-")</f>
        <v>-</v>
      </c>
    </row>
    <row r="642" customFormat="false" ht="12.75" hidden="false" customHeight="true" outlineLevel="0" collapsed="false">
      <c r="A642" s="105" t="n">
        <v>92223</v>
      </c>
      <c r="B642" s="106" t="s">
        <v>1365</v>
      </c>
      <c r="C642" s="107" t="s">
        <v>1366</v>
      </c>
      <c r="D642" s="111" t="n">
        <v>0</v>
      </c>
      <c r="E642" s="111" t="n">
        <v>0</v>
      </c>
      <c r="F642" s="109" t="str">
        <f aca="false">IF(D642&lt;&gt;0,IF(E642/D642&gt;=100,"&gt;&gt;100",E642/D642*100),"-")</f>
        <v>-</v>
      </c>
    </row>
    <row r="643" customFormat="false" ht="12.75" hidden="false" customHeight="true" outlineLevel="0" collapsed="false">
      <c r="A643" s="105" t="s">
        <v>722</v>
      </c>
      <c r="B643" s="106" t="s">
        <v>1367</v>
      </c>
      <c r="C643" s="107" t="s">
        <v>1368</v>
      </c>
      <c r="D643" s="108" t="n">
        <f aca="false">D422+D430</f>
        <v>204645.55</v>
      </c>
      <c r="E643" s="108" t="n">
        <f aca="false">E422+E430</f>
        <v>159889.35</v>
      </c>
      <c r="F643" s="109" t="n">
        <f aca="false">IF(D643&lt;&gt;0,IF(E643/D643&gt;=100,"&gt;&gt;100",E643/D643*100),"-")</f>
        <v>78.1298933692915</v>
      </c>
    </row>
    <row r="644" customFormat="false" ht="12.75" hidden="false" customHeight="true" outlineLevel="0" collapsed="false">
      <c r="A644" s="105" t="s">
        <v>722</v>
      </c>
      <c r="B644" s="106" t="s">
        <v>1369</v>
      </c>
      <c r="C644" s="107" t="s">
        <v>1370</v>
      </c>
      <c r="D644" s="108" t="n">
        <f aca="false">D423+D535</f>
        <v>204198.54</v>
      </c>
      <c r="E644" s="108" t="n">
        <f aca="false">E423+E535</f>
        <v>156935.67</v>
      </c>
      <c r="F644" s="109" t="n">
        <f aca="false">IF(D644&lt;&gt;0,IF(E644/D644&gt;=100,"&gt;&gt;100",E644/D644*100),"-")</f>
        <v>76.8544525342835</v>
      </c>
    </row>
    <row r="645" customFormat="false" ht="12.75" hidden="false" customHeight="true" outlineLevel="0" collapsed="false">
      <c r="A645" s="105" t="s">
        <v>722</v>
      </c>
      <c r="B645" s="106" t="s">
        <v>1371</v>
      </c>
      <c r="C645" s="107" t="s">
        <v>1372</v>
      </c>
      <c r="D645" s="108" t="n">
        <f aca="false">IF(D643&gt;=D644,D643-D644,0)</f>
        <v>447.00999999998</v>
      </c>
      <c r="E645" s="108" t="n">
        <f aca="false">IF(E643&gt;=E644,E643-E644,0)</f>
        <v>2953.68000000002</v>
      </c>
      <c r="F645" s="109" t="n">
        <f aca="false">IF(D645&lt;&gt;0,IF(E645/D645&gt;=100,"&gt;&gt;100",E645/D645*100),"-")</f>
        <v>660.763741303361</v>
      </c>
    </row>
    <row r="646" customFormat="false" ht="12.75" hidden="false" customHeight="true" outlineLevel="0" collapsed="false">
      <c r="A646" s="105" t="s">
        <v>722</v>
      </c>
      <c r="B646" s="106" t="s">
        <v>1373</v>
      </c>
      <c r="C646" s="107" t="s">
        <v>1374</v>
      </c>
      <c r="D646" s="108" t="n">
        <f aca="false">IF(D644&gt;=D643,D644-D643,0)</f>
        <v>0</v>
      </c>
      <c r="E646" s="108" t="n">
        <f aca="false">IF(E644&gt;=E643,E644-E643,0)</f>
        <v>0</v>
      </c>
      <c r="F646" s="109" t="str">
        <f aca="false">IF(D646&lt;&gt;0,IF(E646/D646&gt;=100,"&gt;&gt;100",E646/D646*100),"-")</f>
        <v>-</v>
      </c>
    </row>
    <row r="647" customFormat="false" ht="22.5" hidden="false" customHeight="false" outlineLevel="0" collapsed="false">
      <c r="A647" s="129" t="s">
        <v>1375</v>
      </c>
      <c r="B647" s="106" t="s">
        <v>1376</v>
      </c>
      <c r="C647" s="130" t="s">
        <v>1375</v>
      </c>
      <c r="D647" s="108" t="n">
        <f aca="false">IF(D426-D427+D641-D642&gt;=0,D426-D427+D641-D642,0)</f>
        <v>3697.4</v>
      </c>
      <c r="E647" s="108" t="n">
        <f aca="false">IF(E426-E427+E641-E642&gt;=0,E426-E427+E641-E642,0)</f>
        <v>0</v>
      </c>
      <c r="F647" s="109" t="n">
        <f aca="false">IF(D647&lt;&gt;0,IF(E647/D647&gt;=100,"&gt;&gt;100",E647/D647*100),"-")</f>
        <v>0</v>
      </c>
    </row>
    <row r="648" customFormat="false" ht="22.5" hidden="false" customHeight="false" outlineLevel="0" collapsed="false">
      <c r="A648" s="129" t="s">
        <v>1377</v>
      </c>
      <c r="B648" s="106" t="s">
        <v>1378</v>
      </c>
      <c r="C648" s="130" t="s">
        <v>1377</v>
      </c>
      <c r="D648" s="108" t="n">
        <f aca="false">IF(D427-D426+D642-D641&gt;=0,D427-D426+D642-D641,0)</f>
        <v>0</v>
      </c>
      <c r="E648" s="108" t="n">
        <f aca="false">IF(E427-E426+E642-E641&gt;=0,E427-E426+E642-E641,0)</f>
        <v>20845.24</v>
      </c>
      <c r="F648" s="109" t="str">
        <f aca="false">IF(D648&lt;&gt;0,IF(E648/D648&gt;=100,"&gt;&gt;100",E648/D648*100),"-")</f>
        <v>-</v>
      </c>
    </row>
    <row r="649" customFormat="false" ht="22.5" hidden="false" customHeight="false" outlineLevel="0" collapsed="false">
      <c r="A649" s="105" t="s">
        <v>722</v>
      </c>
      <c r="B649" s="106" t="s">
        <v>1379</v>
      </c>
      <c r="C649" s="107" t="s">
        <v>1380</v>
      </c>
      <c r="D649" s="108" t="n">
        <f aca="false">IF(D645+D647-D646-D648&gt;=0,D645+D647-D646-D648,0)</f>
        <v>4144.40999999998</v>
      </c>
      <c r="E649" s="108" t="n">
        <f aca="false">IF(E645+E647-E646-E648&gt;=0,E645+E647-E646-E648,0)</f>
        <v>0</v>
      </c>
      <c r="F649" s="109" t="n">
        <f aca="false">IF(D649&lt;&gt;0,IF(E649/D649&gt;=100,"&gt;&gt;100",E649/D649*100),"-")</f>
        <v>0</v>
      </c>
    </row>
    <row r="650" customFormat="false" ht="22.5" hidden="false" customHeight="false" outlineLevel="0" collapsed="false">
      <c r="A650" s="105" t="s">
        <v>722</v>
      </c>
      <c r="B650" s="106" t="s">
        <v>1381</v>
      </c>
      <c r="C650" s="107" t="s">
        <v>1382</v>
      </c>
      <c r="D650" s="108" t="n">
        <f aca="false">IF(D646+D648-D645-D647&gt;=0,D646+D648-D645-D647,0)</f>
        <v>0</v>
      </c>
      <c r="E650" s="108" t="n">
        <f aca="false">IF(E646+E648-E645-E647&gt;=0,E646+E648-E645-E647,0)</f>
        <v>17891.56</v>
      </c>
      <c r="F650" s="109" t="str">
        <f aca="false">IF(D650&lt;&gt;0,IF(E650/D650&gt;=100,"&gt;&gt;100",E650/D650*100),"-")</f>
        <v>-</v>
      </c>
    </row>
    <row r="651" customFormat="false" ht="22.5" hidden="false" customHeight="false" outlineLevel="0" collapsed="false">
      <c r="A651" s="121" t="s">
        <v>1383</v>
      </c>
      <c r="B651" s="122" t="s">
        <v>1384</v>
      </c>
      <c r="C651" s="123" t="s">
        <v>1383</v>
      </c>
      <c r="D651" s="124" t="n">
        <v>0</v>
      </c>
      <c r="E651" s="124" t="n">
        <v>0</v>
      </c>
      <c r="F651" s="125" t="str">
        <f aca="false">IF(D651&lt;&gt;0,IF(E651/D651&gt;=100,"&gt;&gt;100",E651/D651*100),"-")</f>
        <v>-</v>
      </c>
    </row>
    <row r="652" s="128" customFormat="true" ht="19.5" hidden="false" customHeight="true" outlineLevel="0" collapsed="false">
      <c r="A652" s="101" t="s">
        <v>1385</v>
      </c>
      <c r="B652" s="101"/>
      <c r="C652" s="126"/>
      <c r="D652" s="127"/>
      <c r="E652" s="127"/>
      <c r="F652" s="104"/>
    </row>
    <row r="653" customFormat="false" ht="12.75" hidden="false" customHeight="true" outlineLevel="0" collapsed="false">
      <c r="A653" s="105" t="n">
        <v>11</v>
      </c>
      <c r="B653" s="106" t="s">
        <v>1386</v>
      </c>
      <c r="C653" s="107" t="s">
        <v>1387</v>
      </c>
      <c r="D653" s="111" t="n">
        <v>512.09</v>
      </c>
      <c r="E653" s="111" t="n">
        <v>0</v>
      </c>
      <c r="F653" s="109" t="n">
        <f aca="false">IF(D653&lt;&gt;0,IF(E653/D653&gt;=100,"&gt;&gt;100",E653/D653*100),"-")</f>
        <v>0</v>
      </c>
    </row>
    <row r="654" customFormat="false" ht="12.75" hidden="false" customHeight="true" outlineLevel="0" collapsed="false">
      <c r="A654" s="105" t="s">
        <v>1388</v>
      </c>
      <c r="B654" s="106" t="s">
        <v>1389</v>
      </c>
      <c r="C654" s="107" t="s">
        <v>1388</v>
      </c>
      <c r="D654" s="111" t="n">
        <v>204648.39</v>
      </c>
      <c r="E654" s="111" t="n">
        <v>0</v>
      </c>
      <c r="F654" s="109" t="n">
        <f aca="false">IF(D654&lt;&gt;0,IF(E654/D654&gt;=100,"&gt;&gt;100",E654/D654*100),"-")</f>
        <v>0</v>
      </c>
    </row>
    <row r="655" customFormat="false" ht="12.75" hidden="false" customHeight="true" outlineLevel="0" collapsed="false">
      <c r="A655" s="105" t="s">
        <v>1390</v>
      </c>
      <c r="B655" s="106" t="s">
        <v>1391</v>
      </c>
      <c r="C655" s="107" t="s">
        <v>1390</v>
      </c>
      <c r="D655" s="111" t="n">
        <v>203152.12</v>
      </c>
      <c r="E655" s="111" t="n">
        <v>0</v>
      </c>
      <c r="F655" s="109" t="n">
        <f aca="false">IF(D655&lt;&gt;0,IF(E655/D655&gt;=100,"&gt;&gt;100",E655/D655*100),"-")</f>
        <v>0</v>
      </c>
    </row>
    <row r="656" customFormat="false" ht="22.5" hidden="false" customHeight="false" outlineLevel="0" collapsed="false">
      <c r="A656" s="105" t="n">
        <v>11</v>
      </c>
      <c r="B656" s="106" t="s">
        <v>1392</v>
      </c>
      <c r="C656" s="107" t="s">
        <v>1393</v>
      </c>
      <c r="D656" s="108" t="n">
        <f aca="false">+D653+D654-D655</f>
        <v>2008.36000000002</v>
      </c>
      <c r="E656" s="108" t="n">
        <f aca="false">+E653+E654-E655</f>
        <v>0</v>
      </c>
      <c r="F656" s="109" t="n">
        <f aca="false">IF(D656&lt;&gt;0,IF(E656/D656&gt;=100,"&gt;&gt;100",E656/D656*100),"-")</f>
        <v>0</v>
      </c>
    </row>
    <row r="657" customFormat="false" ht="22.5" hidden="false" customHeight="false" outlineLevel="0" collapsed="false">
      <c r="A657" s="105" t="s">
        <v>722</v>
      </c>
      <c r="B657" s="106" t="s">
        <v>1394</v>
      </c>
      <c r="C657" s="107" t="s">
        <v>1395</v>
      </c>
      <c r="D657" s="132" t="n">
        <v>0</v>
      </c>
      <c r="E657" s="132" t="n">
        <v>0</v>
      </c>
      <c r="F657" s="109" t="str">
        <f aca="false">IF(D657&lt;&gt;0,IF(E657/D657&gt;=100,"&gt;&gt;100",E657/D657*100),"-")</f>
        <v>-</v>
      </c>
    </row>
    <row r="658" customFormat="false" ht="22.5" hidden="false" customHeight="false" outlineLevel="0" collapsed="false">
      <c r="A658" s="105" t="s">
        <v>722</v>
      </c>
      <c r="B658" s="106" t="s">
        <v>1396</v>
      </c>
      <c r="C658" s="107" t="s">
        <v>1397</v>
      </c>
      <c r="D658" s="132" t="n">
        <v>13</v>
      </c>
      <c r="E658" s="132" t="n">
        <v>15</v>
      </c>
      <c r="F658" s="109" t="n">
        <f aca="false">IF(D658&lt;&gt;0,IF(E658/D658&gt;=100,"&gt;&gt;100",E658/D658*100),"-")</f>
        <v>115.384615384615</v>
      </c>
    </row>
    <row r="659" customFormat="false" ht="12.75" hidden="false" customHeight="true" outlineLevel="0" collapsed="false">
      <c r="A659" s="105" t="s">
        <v>722</v>
      </c>
      <c r="B659" s="106" t="s">
        <v>1398</v>
      </c>
      <c r="C659" s="107" t="s">
        <v>1399</v>
      </c>
      <c r="D659" s="132" t="n">
        <v>0</v>
      </c>
      <c r="E659" s="132" t="n">
        <v>0</v>
      </c>
      <c r="F659" s="109" t="str">
        <f aca="false">IF(D659&lt;&gt;0,IF(E659/D659&gt;=100,"&gt;&gt;100",E659/D659*100),"-")</f>
        <v>-</v>
      </c>
    </row>
    <row r="660" customFormat="false" ht="12.75" hidden="false" customHeight="true" outlineLevel="0" collapsed="false">
      <c r="A660" s="105" t="s">
        <v>722</v>
      </c>
      <c r="B660" s="106" t="s">
        <v>1400</v>
      </c>
      <c r="C660" s="107" t="s">
        <v>1401</v>
      </c>
      <c r="D660" s="132" t="n">
        <v>13</v>
      </c>
      <c r="E660" s="132" t="n">
        <v>15</v>
      </c>
      <c r="F660" s="109" t="n">
        <f aca="false">IF(D660&lt;&gt;0,IF(E660/D660&gt;=100,"&gt;&gt;100",E660/D660*100),"-")</f>
        <v>115.384615384615</v>
      </c>
    </row>
    <row r="661" customFormat="false" ht="22.5" hidden="false" customHeight="false" outlineLevel="0" collapsed="false">
      <c r="A661" s="105" t="s">
        <v>1402</v>
      </c>
      <c r="B661" s="106" t="s">
        <v>1403</v>
      </c>
      <c r="C661" s="107" t="s">
        <v>1404</v>
      </c>
      <c r="D661" s="111" t="n">
        <v>0</v>
      </c>
      <c r="E661" s="111"/>
      <c r="F661" s="109" t="str">
        <f aca="false">IF(D661&lt;&gt;0,IF(E661/D661&gt;=100,"&gt;&gt;100",E661/D661*100),"-")</f>
        <v>-</v>
      </c>
    </row>
    <row r="662" customFormat="false" ht="12.75" hidden="false" customHeight="true" outlineLevel="0" collapsed="false">
      <c r="A662" s="113" t="n">
        <v>61315</v>
      </c>
      <c r="B662" s="110" t="s">
        <v>1405</v>
      </c>
      <c r="C662" s="114" t="s">
        <v>1406</v>
      </c>
      <c r="D662" s="115" t="n">
        <v>0</v>
      </c>
      <c r="E662" s="115"/>
      <c r="F662" s="116" t="str">
        <f aca="false">IF(D662&lt;&gt;0,IF(E662/D662&gt;=100,"&gt;&gt;100",E662/D662*100),"-")</f>
        <v>-</v>
      </c>
    </row>
    <row r="663" customFormat="false" ht="12.75" hidden="false" customHeight="true" outlineLevel="0" collapsed="false">
      <c r="A663" s="113" t="n">
        <v>61316</v>
      </c>
      <c r="B663" s="110" t="s">
        <v>1407</v>
      </c>
      <c r="C663" s="114" t="s">
        <v>1408</v>
      </c>
      <c r="D663" s="115" t="n">
        <v>0</v>
      </c>
      <c r="E663" s="115"/>
      <c r="F663" s="116" t="str">
        <f aca="false">IF(D663&lt;&gt;0,IF(E663/D663&gt;=100,"&gt;&gt;100",E663/D663*100),"-")</f>
        <v>-</v>
      </c>
    </row>
    <row r="664" customFormat="false" ht="12.75" hidden="false" customHeight="true" outlineLevel="0" collapsed="false">
      <c r="A664" s="113" t="s">
        <v>1409</v>
      </c>
      <c r="B664" s="110" t="s">
        <v>1410</v>
      </c>
      <c r="C664" s="114" t="s">
        <v>1409</v>
      </c>
      <c r="D664" s="115" t="n">
        <v>0</v>
      </c>
      <c r="E664" s="115"/>
      <c r="F664" s="116" t="str">
        <f aca="false">IF(D664&lt;&gt;0,IF(E664/D664&gt;=100,"&gt;&gt;100",E664/D664*100),"-")</f>
        <v>-</v>
      </c>
    </row>
    <row r="665" customFormat="false" ht="12.75" hidden="false" customHeight="true" outlineLevel="0" collapsed="false">
      <c r="A665" s="113" t="n">
        <v>61451</v>
      </c>
      <c r="B665" s="110" t="s">
        <v>1411</v>
      </c>
      <c r="C665" s="114" t="s">
        <v>1412</v>
      </c>
      <c r="D665" s="115" t="n">
        <v>0</v>
      </c>
      <c r="E665" s="115"/>
      <c r="F665" s="116" t="str">
        <f aca="false">IF(D665&lt;&gt;0,IF(E665/D665&gt;=100,"&gt;&gt;100",E665/D665*100),"-")</f>
        <v>-</v>
      </c>
    </row>
    <row r="666" customFormat="false" ht="12.75" hidden="false" customHeight="true" outlineLevel="0" collapsed="false">
      <c r="A666" s="113" t="s">
        <v>1413</v>
      </c>
      <c r="B666" s="110" t="s">
        <v>1414</v>
      </c>
      <c r="C666" s="114" t="s">
        <v>1413</v>
      </c>
      <c r="D666" s="115" t="n">
        <v>0</v>
      </c>
      <c r="E666" s="115"/>
      <c r="F666" s="116" t="str">
        <f aca="false">IF(D666&lt;&gt;0,IF(E666/D666&gt;=100,"&gt;&gt;100",E666/D666*100),"-")</f>
        <v>-</v>
      </c>
    </row>
    <row r="667" customFormat="false" ht="12.75" hidden="false" customHeight="true" outlineLevel="0" collapsed="false">
      <c r="A667" s="113" t="n">
        <v>61453</v>
      </c>
      <c r="B667" s="110" t="s">
        <v>1415</v>
      </c>
      <c r="C667" s="114" t="s">
        <v>1416</v>
      </c>
      <c r="D667" s="115" t="n">
        <v>0</v>
      </c>
      <c r="E667" s="115"/>
      <c r="F667" s="116" t="str">
        <f aca="false">IF(D667&lt;&gt;0,IF(E667/D667&gt;=100,"&gt;&gt;100",E667/D667*100),"-")</f>
        <v>-</v>
      </c>
    </row>
    <row r="668" customFormat="false" ht="12.75" hidden="false" customHeight="true" outlineLevel="0" collapsed="false">
      <c r="A668" s="113" t="s">
        <v>1417</v>
      </c>
      <c r="B668" s="110" t="s">
        <v>1418</v>
      </c>
      <c r="C668" s="114" t="s">
        <v>1417</v>
      </c>
      <c r="D668" s="115" t="n">
        <v>0</v>
      </c>
      <c r="E668" s="115"/>
      <c r="F668" s="116" t="str">
        <f aca="false">IF(D668&lt;&gt;0,IF(E668/D668&gt;=100,"&gt;&gt;100",E668/D668*100),"-")</f>
        <v>-</v>
      </c>
    </row>
    <row r="669" customFormat="false" ht="12.75" hidden="false" customHeight="true" outlineLevel="0" collapsed="false">
      <c r="A669" s="105" t="n">
        <v>63311</v>
      </c>
      <c r="B669" s="106" t="s">
        <v>1419</v>
      </c>
      <c r="C669" s="107" t="s">
        <v>1420</v>
      </c>
      <c r="D669" s="111" t="n">
        <v>0</v>
      </c>
      <c r="E669" s="111"/>
      <c r="F669" s="109" t="str">
        <f aca="false">IF(D669&lt;&gt;0,IF(E669/D669&gt;=100,"&gt;&gt;100",E669/D669*100),"-")</f>
        <v>-</v>
      </c>
    </row>
    <row r="670" customFormat="false" ht="12.75" hidden="false" customHeight="true" outlineLevel="0" collapsed="false">
      <c r="A670" s="105" t="n">
        <v>63312</v>
      </c>
      <c r="B670" s="106" t="s">
        <v>1421</v>
      </c>
      <c r="C670" s="107" t="s">
        <v>1422</v>
      </c>
      <c r="D670" s="111" t="n">
        <v>0</v>
      </c>
      <c r="E670" s="111"/>
      <c r="F670" s="109" t="str">
        <f aca="false">IF(D670&lt;&gt;0,IF(E670/D670&gt;=100,"&gt;&gt;100",E670/D670*100),"-")</f>
        <v>-</v>
      </c>
    </row>
    <row r="671" customFormat="false" ht="12.75" hidden="false" customHeight="true" outlineLevel="0" collapsed="false">
      <c r="A671" s="105" t="n">
        <v>63313</v>
      </c>
      <c r="B671" s="106" t="s">
        <v>1423</v>
      </c>
      <c r="C671" s="107" t="s">
        <v>1424</v>
      </c>
      <c r="D671" s="111" t="n">
        <v>0</v>
      </c>
      <c r="E671" s="111"/>
      <c r="F671" s="109" t="str">
        <f aca="false">IF(D671&lt;&gt;0,IF(E671/D671&gt;=100,"&gt;&gt;100",E671/D671*100),"-")</f>
        <v>-</v>
      </c>
    </row>
    <row r="672" customFormat="false" ht="12.75" hidden="false" customHeight="true" outlineLevel="0" collapsed="false">
      <c r="A672" s="105" t="n">
        <v>63314</v>
      </c>
      <c r="B672" s="106" t="s">
        <v>1425</v>
      </c>
      <c r="C672" s="107" t="s">
        <v>1426</v>
      </c>
      <c r="D672" s="111" t="n">
        <v>0</v>
      </c>
      <c r="E672" s="111"/>
      <c r="F672" s="109" t="str">
        <f aca="false">IF(D672&lt;&gt;0,IF(E672/D672&gt;=100,"&gt;&gt;100",E672/D672*100),"-")</f>
        <v>-</v>
      </c>
    </row>
    <row r="673" customFormat="false" ht="12.75" hidden="false" customHeight="true" outlineLevel="0" collapsed="false">
      <c r="A673" s="105" t="n">
        <v>63321</v>
      </c>
      <c r="B673" s="106" t="s">
        <v>1427</v>
      </c>
      <c r="C673" s="107" t="s">
        <v>1428</v>
      </c>
      <c r="D673" s="111" t="n">
        <v>0</v>
      </c>
      <c r="E673" s="111"/>
      <c r="F673" s="109" t="str">
        <f aca="false">IF(D673&lt;&gt;0,IF(E673/D673&gt;=100,"&gt;&gt;100",E673/D673*100),"-")</f>
        <v>-</v>
      </c>
    </row>
    <row r="674" customFormat="false" ht="12.75" hidden="false" customHeight="true" outlineLevel="0" collapsed="false">
      <c r="A674" s="105" t="n">
        <v>63322</v>
      </c>
      <c r="B674" s="106" t="s">
        <v>1429</v>
      </c>
      <c r="C674" s="107" t="s">
        <v>1430</v>
      </c>
      <c r="D674" s="111" t="n">
        <v>0</v>
      </c>
      <c r="E674" s="111"/>
      <c r="F674" s="109" t="str">
        <f aca="false">IF(D674&lt;&gt;0,IF(E674/D674&gt;=100,"&gt;&gt;100",E674/D674*100),"-")</f>
        <v>-</v>
      </c>
    </row>
    <row r="675" customFormat="false" ht="12.75" hidden="false" customHeight="true" outlineLevel="0" collapsed="false">
      <c r="A675" s="105" t="n">
        <v>63323</v>
      </c>
      <c r="B675" s="106" t="s">
        <v>1431</v>
      </c>
      <c r="C675" s="107" t="s">
        <v>1432</v>
      </c>
      <c r="D675" s="111" t="n">
        <v>0</v>
      </c>
      <c r="E675" s="111"/>
      <c r="F675" s="109" t="str">
        <f aca="false">IF(D675&lt;&gt;0,IF(E675/D675&gt;=100,"&gt;&gt;100",E675/D675*100),"-")</f>
        <v>-</v>
      </c>
    </row>
    <row r="676" customFormat="false" ht="12.75" hidden="false" customHeight="true" outlineLevel="0" collapsed="false">
      <c r="A676" s="105" t="n">
        <v>63324</v>
      </c>
      <c r="B676" s="106" t="s">
        <v>1433</v>
      </c>
      <c r="C676" s="107" t="s">
        <v>1434</v>
      </c>
      <c r="D676" s="111" t="n">
        <v>0</v>
      </c>
      <c r="E676" s="111"/>
      <c r="F676" s="109" t="str">
        <f aca="false">IF(D676&lt;&gt;0,IF(E676/D676&gt;=100,"&gt;&gt;100",E676/D676*100),"-")</f>
        <v>-</v>
      </c>
    </row>
    <row r="677" customFormat="false" ht="12.75" hidden="false" customHeight="true" outlineLevel="0" collapsed="false">
      <c r="A677" s="113" t="n">
        <v>63414</v>
      </c>
      <c r="B677" s="110" t="s">
        <v>1435</v>
      </c>
      <c r="C677" s="114" t="s">
        <v>1436</v>
      </c>
      <c r="D677" s="115" t="n">
        <v>0</v>
      </c>
      <c r="E677" s="115"/>
      <c r="F677" s="116" t="str">
        <f aca="false">IF(D677&lt;&gt;0,IF(E677/D677&gt;=100,"&gt;&gt;100",E677/D677*100),"-")</f>
        <v>-</v>
      </c>
    </row>
    <row r="678" customFormat="false" ht="12.75" hidden="false" customHeight="true" outlineLevel="0" collapsed="false">
      <c r="A678" s="113" t="n">
        <v>63415</v>
      </c>
      <c r="B678" s="110" t="s">
        <v>1437</v>
      </c>
      <c r="C678" s="114" t="s">
        <v>1438</v>
      </c>
      <c r="D678" s="115" t="n">
        <v>0</v>
      </c>
      <c r="E678" s="115"/>
      <c r="F678" s="116" t="str">
        <f aca="false">IF(D678&lt;&gt;0,IF(E678/D678&gt;=100,"&gt;&gt;100",E678/D678*100),"-")</f>
        <v>-</v>
      </c>
    </row>
    <row r="679" customFormat="false" ht="12" hidden="false" customHeight="false" outlineLevel="0" collapsed="false">
      <c r="A679" s="113" t="n">
        <v>63416</v>
      </c>
      <c r="B679" s="117" t="s">
        <v>1439</v>
      </c>
      <c r="C679" s="114" t="s">
        <v>1440</v>
      </c>
      <c r="D679" s="115" t="n">
        <v>0</v>
      </c>
      <c r="E679" s="115"/>
      <c r="F679" s="116" t="str">
        <f aca="false">IF(D679&lt;&gt;0,IF(E679/D679&gt;=100,"&gt;&gt;100",E679/D679*100),"-")</f>
        <v>-</v>
      </c>
    </row>
    <row r="680" customFormat="false" ht="12.75" hidden="false" customHeight="true" outlineLevel="0" collapsed="false">
      <c r="A680" s="113" t="n">
        <v>63424</v>
      </c>
      <c r="B680" s="110" t="s">
        <v>1441</v>
      </c>
      <c r="C680" s="114" t="s">
        <v>1442</v>
      </c>
      <c r="D680" s="115" t="n">
        <v>0</v>
      </c>
      <c r="E680" s="115"/>
      <c r="F680" s="116" t="str">
        <f aca="false">IF(D680&lt;&gt;0,IF(E680/D680&gt;=100,"&gt;&gt;100",E680/D680*100),"-")</f>
        <v>-</v>
      </c>
    </row>
    <row r="681" customFormat="false" ht="12.75" hidden="false" customHeight="true" outlineLevel="0" collapsed="false">
      <c r="A681" s="113" t="n">
        <v>63425</v>
      </c>
      <c r="B681" s="110" t="s">
        <v>1443</v>
      </c>
      <c r="C681" s="114" t="s">
        <v>1444</v>
      </c>
      <c r="D681" s="115" t="n">
        <v>0</v>
      </c>
      <c r="E681" s="115"/>
      <c r="F681" s="116" t="str">
        <f aca="false">IF(D681&lt;&gt;0,IF(E681/D681&gt;=100,"&gt;&gt;100",E681/D681*100),"-")</f>
        <v>-</v>
      </c>
    </row>
    <row r="682" customFormat="false" ht="12" hidden="false" customHeight="false" outlineLevel="0" collapsed="false">
      <c r="A682" s="113" t="n">
        <v>63426</v>
      </c>
      <c r="B682" s="117" t="s">
        <v>1445</v>
      </c>
      <c r="C682" s="114" t="s">
        <v>1446</v>
      </c>
      <c r="D682" s="115" t="n">
        <v>0</v>
      </c>
      <c r="E682" s="115"/>
      <c r="F682" s="116" t="str">
        <f aca="false">IF(D682&lt;&gt;0,IF(E682/D682&gt;=100,"&gt;&gt;100",E682/D682*100),"-")</f>
        <v>-</v>
      </c>
    </row>
    <row r="683" customFormat="false" ht="22.5" hidden="false" customHeight="false" outlineLevel="0" collapsed="false">
      <c r="A683" s="113" t="n">
        <v>63612</v>
      </c>
      <c r="B683" s="117" t="s">
        <v>1447</v>
      </c>
      <c r="C683" s="114" t="s">
        <v>1448</v>
      </c>
      <c r="D683" s="115" t="n">
        <v>0</v>
      </c>
      <c r="E683" s="115"/>
      <c r="F683" s="116" t="str">
        <f aca="false">IF(D683&lt;&gt;0,IF(E683/D683&gt;=100,"&gt;&gt;100",E683/D683*100),"-")</f>
        <v>-</v>
      </c>
    </row>
    <row r="684" customFormat="false" ht="22.5" hidden="false" customHeight="false" outlineLevel="0" collapsed="false">
      <c r="A684" s="113" t="n">
        <v>63613</v>
      </c>
      <c r="B684" s="117" t="s">
        <v>1449</v>
      </c>
      <c r="C684" s="114" t="s">
        <v>1450</v>
      </c>
      <c r="D684" s="115" t="n">
        <v>0</v>
      </c>
      <c r="E684" s="115"/>
      <c r="F684" s="116" t="str">
        <f aca="false">IF(D684&lt;&gt;0,IF(E684/D684&gt;=100,"&gt;&gt;100",E684/D684*100),"-")</f>
        <v>-</v>
      </c>
    </row>
    <row r="685" customFormat="false" ht="22.5" hidden="false" customHeight="false" outlineLevel="0" collapsed="false">
      <c r="A685" s="105" t="n">
        <v>63622</v>
      </c>
      <c r="B685" s="112" t="s">
        <v>1451</v>
      </c>
      <c r="C685" s="107" t="s">
        <v>1452</v>
      </c>
      <c r="D685" s="111" t="n">
        <v>0</v>
      </c>
      <c r="E685" s="111"/>
      <c r="F685" s="109" t="str">
        <f aca="false">IF(D685&lt;&gt;0,IF(E685/D685&gt;=100,"&gt;&gt;100",E685/D685*100),"-")</f>
        <v>-</v>
      </c>
    </row>
    <row r="686" customFormat="false" ht="22.5" hidden="false" customHeight="false" outlineLevel="0" collapsed="false">
      <c r="A686" s="105" t="n">
        <v>63623</v>
      </c>
      <c r="B686" s="112" t="s">
        <v>1453</v>
      </c>
      <c r="C686" s="107" t="s">
        <v>1454</v>
      </c>
      <c r="D686" s="111" t="n">
        <v>0</v>
      </c>
      <c r="E686" s="111"/>
      <c r="F686" s="109" t="str">
        <f aca="false">IF(D686&lt;&gt;0,IF(E686/D686&gt;=100,"&gt;&gt;100",E686/D686*100),"-")</f>
        <v>-</v>
      </c>
    </row>
    <row r="687" customFormat="false" ht="12.75" hidden="false" customHeight="true" outlineLevel="0" collapsed="false">
      <c r="A687" s="105" t="n">
        <v>63711</v>
      </c>
      <c r="B687" s="112" t="s">
        <v>1455</v>
      </c>
      <c r="C687" s="107" t="n">
        <v>63711</v>
      </c>
      <c r="D687" s="111" t="n">
        <v>0</v>
      </c>
      <c r="E687" s="111"/>
      <c r="F687" s="109" t="str">
        <f aca="false">IF(D687&lt;&gt;0,IF(E687/D687&gt;=100,"&gt;&gt;100",E687/D687*100),"-")</f>
        <v>-</v>
      </c>
    </row>
    <row r="688" customFormat="false" ht="12.75" hidden="false" customHeight="true" outlineLevel="0" collapsed="false">
      <c r="A688" s="105" t="n">
        <v>63712</v>
      </c>
      <c r="B688" s="112" t="s">
        <v>1456</v>
      </c>
      <c r="C688" s="107" t="n">
        <v>63712</v>
      </c>
      <c r="D688" s="111" t="n">
        <v>0</v>
      </c>
      <c r="E688" s="111"/>
      <c r="F688" s="109" t="str">
        <f aca="false">IF(D688&lt;&gt;0,IF(E688/D688&gt;=100,"&gt;&gt;100",E688/D688*100),"-")</f>
        <v>-</v>
      </c>
    </row>
    <row r="689" customFormat="false" ht="12.75" hidden="false" customHeight="true" outlineLevel="0" collapsed="false">
      <c r="A689" s="105" t="n">
        <v>63713</v>
      </c>
      <c r="B689" s="112" t="s">
        <v>1457</v>
      </c>
      <c r="C689" s="107" t="n">
        <v>63713</v>
      </c>
      <c r="D689" s="111" t="n">
        <v>0</v>
      </c>
      <c r="E689" s="111"/>
      <c r="F689" s="109" t="str">
        <f aca="false">IF(D689&lt;&gt;0,IF(E689/D689&gt;=100,"&gt;&gt;100",E689/D689*100),"-")</f>
        <v>-</v>
      </c>
    </row>
    <row r="690" customFormat="false" ht="12.75" hidden="false" customHeight="true" outlineLevel="0" collapsed="false">
      <c r="A690" s="105" t="n">
        <v>63714</v>
      </c>
      <c r="B690" s="112" t="s">
        <v>1458</v>
      </c>
      <c r="C690" s="107" t="n">
        <v>63714</v>
      </c>
      <c r="D690" s="111" t="n">
        <v>0</v>
      </c>
      <c r="E690" s="111"/>
      <c r="F690" s="109" t="str">
        <f aca="false">IF(D690&lt;&gt;0,IF(E690/D690&gt;=100,"&gt;&gt;100",E690/D690*100),"-")</f>
        <v>-</v>
      </c>
    </row>
    <row r="691" customFormat="false" ht="12.75" hidden="false" customHeight="true" outlineLevel="0" collapsed="false">
      <c r="A691" s="105" t="n">
        <v>63715</v>
      </c>
      <c r="B691" s="112" t="s">
        <v>1459</v>
      </c>
      <c r="C691" s="107" t="n">
        <v>63715</v>
      </c>
      <c r="D691" s="111" t="n">
        <v>0</v>
      </c>
      <c r="E691" s="111"/>
      <c r="F691" s="109" t="str">
        <f aca="false">IF(D691&lt;&gt;0,IF(E691/D691&gt;=100,"&gt;&gt;100",E691/D691*100),"-")</f>
        <v>-</v>
      </c>
    </row>
    <row r="692" customFormat="false" ht="22.5" hidden="false" customHeight="false" outlineLevel="0" collapsed="false">
      <c r="A692" s="113" t="n">
        <v>63716</v>
      </c>
      <c r="B692" s="117" t="s">
        <v>1460</v>
      </c>
      <c r="C692" s="114" t="n">
        <v>63716</v>
      </c>
      <c r="D692" s="115" t="n">
        <v>0</v>
      </c>
      <c r="E692" s="115"/>
      <c r="F692" s="116" t="str">
        <f aca="false">IF(D692&lt;&gt;0,IF(E692/D692&gt;=100,"&gt;&gt;100",E692/D692*100),"-")</f>
        <v>-</v>
      </c>
    </row>
    <row r="693" customFormat="false" ht="12" hidden="false" customHeight="false" outlineLevel="0" collapsed="false">
      <c r="A693" s="113" t="n">
        <v>63717</v>
      </c>
      <c r="B693" s="117" t="s">
        <v>1461</v>
      </c>
      <c r="C693" s="114" t="n">
        <v>63717</v>
      </c>
      <c r="D693" s="115" t="n">
        <v>0</v>
      </c>
      <c r="E693" s="115"/>
      <c r="F693" s="116" t="str">
        <f aca="false">IF(D693&lt;&gt;0,IF(E693/D693&gt;=100,"&gt;&gt;100",E693/D693*100),"-")</f>
        <v>-</v>
      </c>
    </row>
    <row r="694" customFormat="false" ht="22.5" hidden="false" customHeight="false" outlineLevel="0" collapsed="false">
      <c r="A694" s="113" t="n">
        <v>63721</v>
      </c>
      <c r="B694" s="117" t="s">
        <v>1462</v>
      </c>
      <c r="C694" s="114" t="n">
        <v>63721</v>
      </c>
      <c r="D694" s="115" t="n">
        <v>0</v>
      </c>
      <c r="E694" s="115"/>
      <c r="F694" s="116" t="str">
        <f aca="false">IF(D694&lt;&gt;0,IF(E694/D694&gt;=100,"&gt;&gt;100",E694/D694*100),"-")</f>
        <v>-</v>
      </c>
    </row>
    <row r="695" customFormat="false" ht="22.5" hidden="false" customHeight="false" outlineLevel="0" collapsed="false">
      <c r="A695" s="113" t="n">
        <v>63722</v>
      </c>
      <c r="B695" s="117" t="s">
        <v>1463</v>
      </c>
      <c r="C695" s="114" t="n">
        <v>63722</v>
      </c>
      <c r="D695" s="115" t="n">
        <v>0</v>
      </c>
      <c r="E695" s="115"/>
      <c r="F695" s="116" t="str">
        <f aca="false">IF(D695&lt;&gt;0,IF(E695/D695&gt;=100,"&gt;&gt;100",E695/D695*100),"-")</f>
        <v>-</v>
      </c>
    </row>
    <row r="696" customFormat="false" ht="12.75" hidden="false" customHeight="true" outlineLevel="0" collapsed="false">
      <c r="A696" s="113" t="n">
        <v>63723</v>
      </c>
      <c r="B696" s="117" t="s">
        <v>1464</v>
      </c>
      <c r="C696" s="114" t="n">
        <v>63723</v>
      </c>
      <c r="D696" s="115" t="n">
        <v>0</v>
      </c>
      <c r="E696" s="115"/>
      <c r="F696" s="116" t="str">
        <f aca="false">IF(D696&lt;&gt;0,IF(E696/D696&gt;=100,"&gt;&gt;100",E696/D696*100),"-")</f>
        <v>-</v>
      </c>
    </row>
    <row r="697" customFormat="false" ht="12.75" hidden="false" customHeight="true" outlineLevel="0" collapsed="false">
      <c r="A697" s="113" t="n">
        <v>63724</v>
      </c>
      <c r="B697" s="117" t="s">
        <v>1465</v>
      </c>
      <c r="C697" s="114" t="n">
        <v>63724</v>
      </c>
      <c r="D697" s="115" t="n">
        <v>0</v>
      </c>
      <c r="E697" s="115"/>
      <c r="F697" s="116" t="str">
        <f aca="false">IF(D697&lt;&gt;0,IF(E697/D697&gt;=100,"&gt;&gt;100",E697/D697*100),"-")</f>
        <v>-</v>
      </c>
    </row>
    <row r="698" customFormat="false" ht="12.75" hidden="false" customHeight="true" outlineLevel="0" collapsed="false">
      <c r="A698" s="113" t="n">
        <v>63725</v>
      </c>
      <c r="B698" s="117" t="s">
        <v>1466</v>
      </c>
      <c r="C698" s="114" t="n">
        <v>63725</v>
      </c>
      <c r="D698" s="115" t="n">
        <v>0</v>
      </c>
      <c r="E698" s="115"/>
      <c r="F698" s="116" t="str">
        <f aca="false">IF(D698&lt;&gt;0,IF(E698/D698&gt;=100,"&gt;&gt;100",E698/D698*100),"-")</f>
        <v>-</v>
      </c>
    </row>
    <row r="699" customFormat="false" ht="12.75" hidden="false" customHeight="true" outlineLevel="0" collapsed="false">
      <c r="A699" s="113" t="n">
        <v>63726</v>
      </c>
      <c r="B699" s="117" t="s">
        <v>1467</v>
      </c>
      <c r="C699" s="114" t="n">
        <v>63726</v>
      </c>
      <c r="D699" s="115" t="n">
        <v>0</v>
      </c>
      <c r="E699" s="115"/>
      <c r="F699" s="116" t="str">
        <f aca="false">IF(D699&lt;&gt;0,IF(E699/D699&gt;=100,"&gt;&gt;100",E699/D699*100),"-")</f>
        <v>-</v>
      </c>
    </row>
    <row r="700" customFormat="false" ht="22.5" hidden="false" customHeight="false" outlineLevel="0" collapsed="false">
      <c r="A700" s="113" t="n">
        <v>63727</v>
      </c>
      <c r="B700" s="117" t="s">
        <v>1468</v>
      </c>
      <c r="C700" s="114" t="n">
        <v>63727</v>
      </c>
      <c r="D700" s="115" t="n">
        <v>0</v>
      </c>
      <c r="E700" s="115"/>
      <c r="F700" s="116" t="str">
        <f aca="false">IF(D700&lt;&gt;0,IF(E700/D700&gt;=100,"&gt;&gt;100",E700/D700*100),"-")</f>
        <v>-</v>
      </c>
    </row>
    <row r="701" customFormat="false" ht="22.5" hidden="false" customHeight="false" outlineLevel="0" collapsed="false">
      <c r="A701" s="113" t="n">
        <v>63728</v>
      </c>
      <c r="B701" s="117" t="s">
        <v>1469</v>
      </c>
      <c r="C701" s="114" t="n">
        <v>63728</v>
      </c>
      <c r="D701" s="115" t="n">
        <v>0</v>
      </c>
      <c r="E701" s="115"/>
      <c r="F701" s="116" t="str">
        <f aca="false">IF(D701&lt;&gt;0,IF(E701/D701&gt;=100,"&gt;&gt;100",E701/D701*100),"-")</f>
        <v>-</v>
      </c>
    </row>
    <row r="702" customFormat="false" ht="12.75" hidden="false" customHeight="true" outlineLevel="0" collapsed="false">
      <c r="A702" s="113" t="n">
        <v>63811</v>
      </c>
      <c r="B702" s="117" t="s">
        <v>1470</v>
      </c>
      <c r="C702" s="114" t="s">
        <v>1471</v>
      </c>
      <c r="D702" s="115" t="n">
        <v>0</v>
      </c>
      <c r="E702" s="115"/>
      <c r="F702" s="116" t="str">
        <f aca="false">IF(D702&lt;&gt;0,IF(E702/D702&gt;=100,"&gt;&gt;100",E702/D702*100),"-")</f>
        <v>-</v>
      </c>
    </row>
    <row r="703" customFormat="false" ht="12.75" hidden="false" customHeight="true" outlineLevel="0" collapsed="false">
      <c r="A703" s="113" t="n">
        <v>63812</v>
      </c>
      <c r="B703" s="117" t="s">
        <v>1472</v>
      </c>
      <c r="C703" s="114" t="s">
        <v>1473</v>
      </c>
      <c r="D703" s="115" t="n">
        <v>0</v>
      </c>
      <c r="E703" s="115"/>
      <c r="F703" s="116" t="str">
        <f aca="false">IF(D703&lt;&gt;0,IF(E703/D703&gt;=100,"&gt;&gt;100",E703/D703*100),"-")</f>
        <v>-</v>
      </c>
    </row>
    <row r="704" customFormat="false" ht="22.5" hidden="false" customHeight="false" outlineLevel="0" collapsed="false">
      <c r="A704" s="113" t="s">
        <v>1474</v>
      </c>
      <c r="B704" s="117" t="s">
        <v>1475</v>
      </c>
      <c r="C704" s="114" t="s">
        <v>1474</v>
      </c>
      <c r="D704" s="115" t="n">
        <v>0</v>
      </c>
      <c r="E704" s="115"/>
      <c r="F704" s="116" t="str">
        <f aca="false">IF(D704&lt;&gt;0,IF(E704/D704&gt;=100,"&gt;&gt;100",E704/D704*100),"-")</f>
        <v>-</v>
      </c>
    </row>
    <row r="705" customFormat="false" ht="12" hidden="false" customHeight="false" outlineLevel="0" collapsed="false">
      <c r="A705" s="113" t="s">
        <v>1476</v>
      </c>
      <c r="B705" s="117" t="s">
        <v>1477</v>
      </c>
      <c r="C705" s="114" t="s">
        <v>1476</v>
      </c>
      <c r="D705" s="115" t="n">
        <v>0</v>
      </c>
      <c r="E705" s="115"/>
      <c r="F705" s="116" t="str">
        <f aca="false">IF(D705&lt;&gt;0,IF(E705/D705&gt;=100,"&gt;&gt;100",E705/D705*100),"-")</f>
        <v>-</v>
      </c>
    </row>
    <row r="706" customFormat="false" ht="12.75" hidden="false" customHeight="true" outlineLevel="0" collapsed="false">
      <c r="A706" s="113" t="n">
        <v>63821</v>
      </c>
      <c r="B706" s="117" t="s">
        <v>1478</v>
      </c>
      <c r="C706" s="114" t="s">
        <v>1479</v>
      </c>
      <c r="D706" s="115" t="n">
        <v>0</v>
      </c>
      <c r="E706" s="115"/>
      <c r="F706" s="116" t="str">
        <f aca="false">IF(D706&lt;&gt;0,IF(E706/D706&gt;=100,"&gt;&gt;100",E706/D706*100),"-")</f>
        <v>-</v>
      </c>
    </row>
    <row r="707" customFormat="false" ht="12.75" hidden="false" customHeight="true" outlineLevel="0" collapsed="false">
      <c r="A707" s="113" t="n">
        <v>63822</v>
      </c>
      <c r="B707" s="117" t="s">
        <v>1480</v>
      </c>
      <c r="C707" s="114" t="s">
        <v>1481</v>
      </c>
      <c r="D707" s="115" t="n">
        <v>0</v>
      </c>
      <c r="E707" s="115"/>
      <c r="F707" s="116" t="str">
        <f aca="false">IF(D707&lt;&gt;0,IF(E707/D707&gt;=100,"&gt;&gt;100",E707/D707*100),"-")</f>
        <v>-</v>
      </c>
    </row>
    <row r="708" customFormat="false" ht="22.5" hidden="false" customHeight="false" outlineLevel="0" collapsed="false">
      <c r="A708" s="113" t="s">
        <v>1482</v>
      </c>
      <c r="B708" s="117" t="s">
        <v>1483</v>
      </c>
      <c r="C708" s="114" t="s">
        <v>1482</v>
      </c>
      <c r="D708" s="115" t="n">
        <v>0</v>
      </c>
      <c r="E708" s="115"/>
      <c r="F708" s="116" t="str">
        <f aca="false">IF(D708&lt;&gt;0,IF(E708/D708&gt;=100,"&gt;&gt;100",E708/D708*100),"-")</f>
        <v>-</v>
      </c>
    </row>
    <row r="709" customFormat="false" ht="22.5" hidden="false" customHeight="false" outlineLevel="0" collapsed="false">
      <c r="A709" s="113" t="s">
        <v>1484</v>
      </c>
      <c r="B709" s="117" t="s">
        <v>1485</v>
      </c>
      <c r="C709" s="114" t="s">
        <v>1484</v>
      </c>
      <c r="D709" s="115" t="n">
        <v>0</v>
      </c>
      <c r="E709" s="115"/>
      <c r="F709" s="116" t="str">
        <f aca="false">IF(D709&lt;&gt;0,IF(E709/D709&gt;=100,"&gt;&gt;100",E709/D709*100),"-")</f>
        <v>-</v>
      </c>
    </row>
    <row r="710" customFormat="false" ht="12.75" hidden="false" customHeight="true" outlineLevel="0" collapsed="false">
      <c r="A710" s="113" t="n">
        <v>64191</v>
      </c>
      <c r="B710" s="110" t="s">
        <v>1486</v>
      </c>
      <c r="C710" s="114" t="s">
        <v>1487</v>
      </c>
      <c r="D710" s="115" t="n">
        <v>0</v>
      </c>
      <c r="E710" s="115"/>
      <c r="F710" s="116" t="str">
        <f aca="false">IF(D710&lt;&gt;0,IF(E710/D710&gt;=100,"&gt;&gt;100",E710/D710*100),"-")</f>
        <v>-</v>
      </c>
    </row>
    <row r="711" customFormat="false" ht="12.75" hidden="false" customHeight="true" outlineLevel="0" collapsed="false">
      <c r="A711" s="113" t="s">
        <v>1488</v>
      </c>
      <c r="B711" s="110" t="s">
        <v>1489</v>
      </c>
      <c r="C711" s="114" t="s">
        <v>1488</v>
      </c>
      <c r="D711" s="115" t="n">
        <v>0</v>
      </c>
      <c r="E711" s="115"/>
      <c r="F711" s="116" t="str">
        <f aca="false">IF(D711&lt;&gt;0,IF(E711/D711&gt;=100,"&gt;&gt;100",E711/D711*100),"-")</f>
        <v>-</v>
      </c>
    </row>
    <row r="712" customFormat="false" ht="12.75" hidden="false" customHeight="true" outlineLevel="0" collapsed="false">
      <c r="A712" s="113" t="s">
        <v>1490</v>
      </c>
      <c r="B712" s="110" t="s">
        <v>1491</v>
      </c>
      <c r="C712" s="114" t="s">
        <v>1490</v>
      </c>
      <c r="D712" s="115" t="n">
        <v>0</v>
      </c>
      <c r="E712" s="115"/>
      <c r="F712" s="116" t="str">
        <f aca="false">IF(D712&lt;&gt;0,IF(E712/D712&gt;=100,"&gt;&gt;100",E712/D712*100),"-")</f>
        <v>-</v>
      </c>
    </row>
    <row r="713" customFormat="false" ht="22.5" hidden="false" customHeight="false" outlineLevel="0" collapsed="false">
      <c r="A713" s="113" t="s">
        <v>1492</v>
      </c>
      <c r="B713" s="110" t="s">
        <v>1493</v>
      </c>
      <c r="C713" s="114" t="s">
        <v>1492</v>
      </c>
      <c r="D713" s="115" t="n">
        <v>0</v>
      </c>
      <c r="E713" s="115"/>
      <c r="F713" s="116" t="str">
        <f aca="false">IF(D713&lt;&gt;0,IF(E713/D713&gt;=100,"&gt;&gt;100",E713/D713*100),"-")</f>
        <v>-</v>
      </c>
    </row>
    <row r="714" customFormat="false" ht="12" hidden="false" customHeight="false" outlineLevel="0" collapsed="false">
      <c r="A714" s="113" t="s">
        <v>1494</v>
      </c>
      <c r="B714" s="110" t="s">
        <v>1495</v>
      </c>
      <c r="C714" s="114" t="s">
        <v>1494</v>
      </c>
      <c r="D714" s="115" t="n">
        <v>0</v>
      </c>
      <c r="E714" s="115"/>
      <c r="F714" s="116" t="str">
        <f aca="false">IF(D714&lt;&gt;0,IF(E714/D714&gt;=100,"&gt;&gt;100",E714/D714*100),"-")</f>
        <v>-</v>
      </c>
    </row>
    <row r="715" customFormat="false" ht="12.75" hidden="false" customHeight="true" outlineLevel="0" collapsed="false">
      <c r="A715" s="113" t="n">
        <v>64371</v>
      </c>
      <c r="B715" s="110" t="s">
        <v>1496</v>
      </c>
      <c r="C715" s="114" t="s">
        <v>1497</v>
      </c>
      <c r="D715" s="115" t="n">
        <v>0</v>
      </c>
      <c r="E715" s="115"/>
      <c r="F715" s="116" t="str">
        <f aca="false">IF(D715&lt;&gt;0,IF(E715/D715&gt;=100,"&gt;&gt;100",E715/D715*100),"-")</f>
        <v>-</v>
      </c>
    </row>
    <row r="716" customFormat="false" ht="12.75" hidden="false" customHeight="true" outlineLevel="0" collapsed="false">
      <c r="A716" s="113" t="n">
        <v>64372</v>
      </c>
      <c r="B716" s="110" t="s">
        <v>1498</v>
      </c>
      <c r="C716" s="114" t="s">
        <v>1499</v>
      </c>
      <c r="D716" s="115" t="n">
        <v>0</v>
      </c>
      <c r="E716" s="115"/>
      <c r="F716" s="116" t="str">
        <f aca="false">IF(D716&lt;&gt;0,IF(E716/D716&gt;=100,"&gt;&gt;100",E716/D716*100),"-")</f>
        <v>-</v>
      </c>
    </row>
    <row r="717" customFormat="false" ht="12.75" hidden="false" customHeight="true" outlineLevel="0" collapsed="false">
      <c r="A717" s="113" t="n">
        <v>64373</v>
      </c>
      <c r="B717" s="110" t="s">
        <v>1500</v>
      </c>
      <c r="C717" s="114" t="s">
        <v>1501</v>
      </c>
      <c r="D717" s="115" t="n">
        <v>0</v>
      </c>
      <c r="E717" s="115"/>
      <c r="F717" s="116" t="str">
        <f aca="false">IF(D717&lt;&gt;0,IF(E717/D717&gt;=100,"&gt;&gt;100",E717/D717*100),"-")</f>
        <v>-</v>
      </c>
    </row>
    <row r="718" customFormat="false" ht="12.75" hidden="false" customHeight="true" outlineLevel="0" collapsed="false">
      <c r="A718" s="105" t="n">
        <v>64374</v>
      </c>
      <c r="B718" s="106" t="s">
        <v>1502</v>
      </c>
      <c r="C718" s="107" t="s">
        <v>1503</v>
      </c>
      <c r="D718" s="111" t="n">
        <v>0</v>
      </c>
      <c r="E718" s="111"/>
      <c r="F718" s="109" t="str">
        <f aca="false">IF(D718&lt;&gt;0,IF(E718/D718&gt;=100,"&gt;&gt;100",E718/D718*100),"-")</f>
        <v>-</v>
      </c>
    </row>
    <row r="719" customFormat="false" ht="12.75" hidden="false" customHeight="true" outlineLevel="0" collapsed="false">
      <c r="A719" s="113" t="n">
        <v>64375</v>
      </c>
      <c r="B719" s="110" t="s">
        <v>1504</v>
      </c>
      <c r="C719" s="114" t="s">
        <v>1505</v>
      </c>
      <c r="D719" s="115" t="n">
        <v>0</v>
      </c>
      <c r="E719" s="115"/>
      <c r="F719" s="116" t="str">
        <f aca="false">IF(D719&lt;&gt;0,IF(E719/D719&gt;=100,"&gt;&gt;100",E719/D719*100),"-")</f>
        <v>-</v>
      </c>
    </row>
    <row r="720" customFormat="false" ht="22.5" hidden="false" customHeight="false" outlineLevel="0" collapsed="false">
      <c r="A720" s="113" t="n">
        <v>64376</v>
      </c>
      <c r="B720" s="117" t="s">
        <v>1506</v>
      </c>
      <c r="C720" s="114" t="s">
        <v>1507</v>
      </c>
      <c r="D720" s="115" t="n">
        <v>0</v>
      </c>
      <c r="E720" s="115"/>
      <c r="F720" s="116" t="str">
        <f aca="false">IF(D720&lt;&gt;0,IF(E720/D720&gt;=100,"&gt;&gt;100",E720/D720*100),"-")</f>
        <v>-</v>
      </c>
    </row>
    <row r="721" customFormat="false" ht="12" hidden="false" customHeight="false" outlineLevel="0" collapsed="false">
      <c r="A721" s="113" t="n">
        <v>64377</v>
      </c>
      <c r="B721" s="110" t="s">
        <v>1508</v>
      </c>
      <c r="C721" s="114" t="s">
        <v>1509</v>
      </c>
      <c r="D721" s="115" t="n">
        <v>0</v>
      </c>
      <c r="E721" s="115"/>
      <c r="F721" s="116" t="str">
        <f aca="false">IF(D721&lt;&gt;0,IF(E721/D721&gt;=100,"&gt;&gt;100",E721/D721*100),"-")</f>
        <v>-</v>
      </c>
    </row>
    <row r="722" customFormat="false" ht="12" hidden="false" customHeight="false" outlineLevel="0" collapsed="false">
      <c r="A722" s="113" t="s">
        <v>1510</v>
      </c>
      <c r="B722" s="110" t="s">
        <v>1511</v>
      </c>
      <c r="C722" s="114" t="s">
        <v>1510</v>
      </c>
      <c r="D722" s="115" t="n">
        <v>0</v>
      </c>
      <c r="E722" s="115"/>
      <c r="F722" s="116" t="str">
        <f aca="false">IF(D722&lt;&gt;0,IF(E722/D722&gt;=100,"&gt;&gt;100",E722/D722*100),"-")</f>
        <v>-</v>
      </c>
    </row>
    <row r="723" customFormat="false" ht="12" hidden="false" customHeight="false" outlineLevel="0" collapsed="false">
      <c r="A723" s="113" t="s">
        <v>1512</v>
      </c>
      <c r="B723" s="110" t="s">
        <v>1513</v>
      </c>
      <c r="C723" s="114" t="s">
        <v>1512</v>
      </c>
      <c r="D723" s="115" t="n">
        <v>0</v>
      </c>
      <c r="E723" s="115"/>
      <c r="F723" s="116" t="str">
        <f aca="false">IF(D723&lt;&gt;0,IF(E723/D723&gt;=100,"&gt;&gt;100",E723/D723*100),"-")</f>
        <v>-</v>
      </c>
    </row>
    <row r="724" customFormat="false" ht="12.75" hidden="false" customHeight="true" outlineLevel="0" collapsed="false">
      <c r="A724" s="113" t="n">
        <v>65264</v>
      </c>
      <c r="B724" s="110" t="s">
        <v>1514</v>
      </c>
      <c r="C724" s="114" t="s">
        <v>1515</v>
      </c>
      <c r="D724" s="115" t="n">
        <v>35596.38</v>
      </c>
      <c r="E724" s="115" t="n">
        <v>37132.36</v>
      </c>
      <c r="F724" s="116" t="n">
        <f aca="false">IF(D724&lt;&gt;0,IF(E724/D724&gt;=100,"&gt;&gt;100",E724/D724*100),"-")</f>
        <v>104.314989333185</v>
      </c>
    </row>
    <row r="725" customFormat="false" ht="12.75" hidden="false" customHeight="true" outlineLevel="0" collapsed="false">
      <c r="A725" s="113" t="n">
        <v>65265</v>
      </c>
      <c r="B725" s="110" t="s">
        <v>1516</v>
      </c>
      <c r="C725" s="114" t="s">
        <v>1517</v>
      </c>
      <c r="D725" s="115" t="n">
        <v>0</v>
      </c>
      <c r="E725" s="115"/>
      <c r="F725" s="116" t="str">
        <f aca="false">IF(D725&lt;&gt;0,IF(E725/D725&gt;=100,"&gt;&gt;100",E725/D725*100),"-")</f>
        <v>-</v>
      </c>
    </row>
    <row r="726" customFormat="false" ht="12.75" hidden="false" customHeight="true" outlineLevel="0" collapsed="false">
      <c r="A726" s="113" t="s">
        <v>1518</v>
      </c>
      <c r="B726" s="110" t="s">
        <v>1519</v>
      </c>
      <c r="C726" s="114" t="s">
        <v>1518</v>
      </c>
      <c r="D726" s="115" t="n">
        <v>0</v>
      </c>
      <c r="E726" s="115"/>
      <c r="F726" s="116" t="str">
        <f aca="false">IF(D726&lt;&gt;0,IF(E726/D726&gt;=100,"&gt;&gt;100",E726/D726*100),"-")</f>
        <v>-</v>
      </c>
    </row>
    <row r="727" customFormat="false" ht="22.5" hidden="false" customHeight="false" outlineLevel="0" collapsed="false">
      <c r="A727" s="113" t="n">
        <v>66341</v>
      </c>
      <c r="B727" s="110" t="s">
        <v>1520</v>
      </c>
      <c r="C727" s="114" t="n">
        <v>66341</v>
      </c>
      <c r="D727" s="115" t="n">
        <v>0</v>
      </c>
      <c r="E727" s="115"/>
      <c r="F727" s="116" t="str">
        <f aca="false">IF(D727&lt;&gt;0,IF(E727/D727&gt;=100,"&gt;&gt;100",E727/D727*100),"-")</f>
        <v>-</v>
      </c>
    </row>
    <row r="728" customFormat="false" ht="22.5" hidden="false" customHeight="false" outlineLevel="0" collapsed="false">
      <c r="A728" s="113" t="n">
        <v>66342</v>
      </c>
      <c r="B728" s="110" t="s">
        <v>1521</v>
      </c>
      <c r="C728" s="114" t="n">
        <v>66342</v>
      </c>
      <c r="D728" s="115" t="n">
        <v>0</v>
      </c>
      <c r="E728" s="115"/>
      <c r="F728" s="116" t="str">
        <f aca="false">IF(D728&lt;&gt;0,IF(E728/D728&gt;=100,"&gt;&gt;100",E728/D728*100),"-")</f>
        <v>-</v>
      </c>
    </row>
    <row r="729" customFormat="false" ht="12" hidden="false" customHeight="false" outlineLevel="0" collapsed="false">
      <c r="A729" s="113" t="n">
        <v>66343</v>
      </c>
      <c r="B729" s="110" t="s">
        <v>1522</v>
      </c>
      <c r="C729" s="114" t="n">
        <v>66343</v>
      </c>
      <c r="D729" s="115" t="n">
        <v>0</v>
      </c>
      <c r="E729" s="115"/>
      <c r="F729" s="116" t="str">
        <f aca="false">IF(D729&lt;&gt;0,IF(E729/D729&gt;=100,"&gt;&gt;100",E729/D729*100),"-")</f>
        <v>-</v>
      </c>
    </row>
    <row r="730" customFormat="false" ht="22.5" hidden="false" customHeight="false" outlineLevel="0" collapsed="false">
      <c r="A730" s="113" t="n">
        <v>66344</v>
      </c>
      <c r="B730" s="110" t="s">
        <v>1523</v>
      </c>
      <c r="C730" s="114" t="n">
        <v>66344</v>
      </c>
      <c r="D730" s="115" t="n">
        <v>0</v>
      </c>
      <c r="E730" s="115"/>
      <c r="F730" s="116" t="str">
        <f aca="false">IF(D730&lt;&gt;0,IF(E730/D730&gt;=100,"&gt;&gt;100",E730/D730*100),"-")</f>
        <v>-</v>
      </c>
    </row>
    <row r="731" customFormat="false" ht="12" hidden="false" customHeight="false" outlineLevel="0" collapsed="false">
      <c r="A731" s="113" t="n">
        <v>66345</v>
      </c>
      <c r="B731" s="110" t="s">
        <v>1524</v>
      </c>
      <c r="C731" s="114" t="n">
        <v>66345</v>
      </c>
      <c r="D731" s="115" t="n">
        <v>0</v>
      </c>
      <c r="E731" s="115"/>
      <c r="F731" s="116" t="str">
        <f aca="false">IF(D731&lt;&gt;0,IF(E731/D731&gt;=100,"&gt;&gt;100",E731/D731*100),"-")</f>
        <v>-</v>
      </c>
    </row>
    <row r="732" customFormat="false" ht="12.75" hidden="false" customHeight="true" outlineLevel="0" collapsed="false">
      <c r="A732" s="113" t="n">
        <v>31214</v>
      </c>
      <c r="B732" s="110" t="s">
        <v>1525</v>
      </c>
      <c r="C732" s="114" t="s">
        <v>1526</v>
      </c>
      <c r="D732" s="115" t="n">
        <v>0</v>
      </c>
      <c r="E732" s="115"/>
      <c r="F732" s="116" t="str">
        <f aca="false">IF(D732&lt;&gt;0,IF(E732/D732&gt;=100,"&gt;&gt;100",E732/D732*100),"-")</f>
        <v>-</v>
      </c>
    </row>
    <row r="733" customFormat="false" ht="12.75" hidden="false" customHeight="true" outlineLevel="0" collapsed="false">
      <c r="A733" s="113" t="n">
        <v>31215</v>
      </c>
      <c r="B733" s="110" t="s">
        <v>1527</v>
      </c>
      <c r="C733" s="114" t="s">
        <v>1528</v>
      </c>
      <c r="D733" s="115" t="n">
        <v>560</v>
      </c>
      <c r="E733" s="115" t="n">
        <v>250</v>
      </c>
      <c r="F733" s="116" t="n">
        <f aca="false">IF(D733&lt;&gt;0,IF(E733/D733&gt;=100,"&gt;&gt;100",E733/D733*100),"-")</f>
        <v>44.6428571428571</v>
      </c>
    </row>
    <row r="734" customFormat="false" ht="12.75" hidden="false" customHeight="true" outlineLevel="0" collapsed="false">
      <c r="A734" s="113" t="n">
        <v>32121</v>
      </c>
      <c r="B734" s="110" t="s">
        <v>1529</v>
      </c>
      <c r="C734" s="114" t="s">
        <v>1530</v>
      </c>
      <c r="D734" s="115" t="n">
        <v>2619.53</v>
      </c>
      <c r="E734" s="115" t="n">
        <v>3566.15</v>
      </c>
      <c r="F734" s="116" t="n">
        <f aca="false">IF(D734&lt;&gt;0,IF(E734/D734&gt;=100,"&gt;&gt;100",E734/D734*100),"-")</f>
        <v>136.137016945788</v>
      </c>
    </row>
    <row r="735" customFormat="false" ht="12.75" hidden="false" customHeight="true" outlineLevel="0" collapsed="false">
      <c r="A735" s="105" t="s">
        <v>1531</v>
      </c>
      <c r="B735" s="106" t="s">
        <v>1532</v>
      </c>
      <c r="C735" s="107" t="s">
        <v>1531</v>
      </c>
      <c r="D735" s="111" t="n">
        <v>0</v>
      </c>
      <c r="E735" s="111"/>
      <c r="F735" s="109" t="str">
        <f aca="false">IF(D735&lt;&gt;0,IF(E735/D735&gt;=100,"&gt;&gt;100",E735/D735*100),"-")</f>
        <v>-</v>
      </c>
    </row>
    <row r="736" customFormat="false" ht="12.75" hidden="false" customHeight="true" outlineLevel="0" collapsed="false">
      <c r="A736" s="105" t="s">
        <v>1533</v>
      </c>
      <c r="B736" s="106" t="s">
        <v>141</v>
      </c>
      <c r="C736" s="107" t="s">
        <v>1533</v>
      </c>
      <c r="D736" s="111" t="n">
        <v>503.97</v>
      </c>
      <c r="E736" s="111" t="n">
        <v>294.5</v>
      </c>
      <c r="F736" s="109" t="n">
        <f aca="false">IF(D736&lt;&gt;0,IF(E736/D736&gt;=100,"&gt;&gt;100",E736/D736*100),"-")</f>
        <v>58.4360180169455</v>
      </c>
    </row>
    <row r="737" customFormat="false" ht="12.75" hidden="false" customHeight="true" outlineLevel="0" collapsed="false">
      <c r="A737" s="105" t="s">
        <v>1534</v>
      </c>
      <c r="B737" s="106" t="s">
        <v>1535</v>
      </c>
      <c r="C737" s="107" t="s">
        <v>1534</v>
      </c>
      <c r="D737" s="111" t="n">
        <v>0</v>
      </c>
      <c r="E737" s="111"/>
      <c r="F737" s="109" t="str">
        <f aca="false">IF(D737&lt;&gt;0,IF(E737/D737&gt;=100,"&gt;&gt;100",E737/D737*100),"-")</f>
        <v>-</v>
      </c>
    </row>
    <row r="738" customFormat="false" ht="12.75" hidden="false" customHeight="true" outlineLevel="0" collapsed="false">
      <c r="A738" s="105" t="s">
        <v>1536</v>
      </c>
      <c r="B738" s="106" t="s">
        <v>1537</v>
      </c>
      <c r="C738" s="107" t="s">
        <v>1536</v>
      </c>
      <c r="D738" s="111" t="n">
        <v>0</v>
      </c>
      <c r="E738" s="111"/>
      <c r="F738" s="109" t="str">
        <f aca="false">IF(D738&lt;&gt;0,IF(E738/D738&gt;=100,"&gt;&gt;100",E738/D738*100),"-")</f>
        <v>-</v>
      </c>
    </row>
    <row r="739" customFormat="false" ht="12.75" hidden="false" customHeight="true" outlineLevel="0" collapsed="false">
      <c r="A739" s="113" t="s">
        <v>1538</v>
      </c>
      <c r="B739" s="110" t="s">
        <v>1539</v>
      </c>
      <c r="C739" s="114" t="s">
        <v>1538</v>
      </c>
      <c r="D739" s="115" t="n">
        <v>0</v>
      </c>
      <c r="E739" s="115"/>
      <c r="F739" s="116" t="str">
        <f aca="false">IF(D739&lt;&gt;0,IF(E739/D739&gt;=100,"&gt;&gt;100",E739/D739*100),"-")</f>
        <v>-</v>
      </c>
    </row>
    <row r="740" customFormat="false" ht="12.75" hidden="false" customHeight="true" outlineLevel="0" collapsed="false">
      <c r="A740" s="113" t="s">
        <v>1540</v>
      </c>
      <c r="B740" s="110" t="s">
        <v>1541</v>
      </c>
      <c r="C740" s="114" t="s">
        <v>1540</v>
      </c>
      <c r="D740" s="115" t="n">
        <v>0</v>
      </c>
      <c r="E740" s="115"/>
      <c r="F740" s="116" t="str">
        <f aca="false">IF(D740&lt;&gt;0,IF(E740/D740&gt;=100,"&gt;&gt;100",E740/D740*100),"-")</f>
        <v>-</v>
      </c>
    </row>
    <row r="741" customFormat="false" ht="12.75" hidden="false" customHeight="true" outlineLevel="0" collapsed="false">
      <c r="A741" s="113" t="n">
        <v>32911</v>
      </c>
      <c r="B741" s="110" t="s">
        <v>1542</v>
      </c>
      <c r="C741" s="114" t="s">
        <v>1543</v>
      </c>
      <c r="D741" s="115" t="n">
        <v>0</v>
      </c>
      <c r="E741" s="115"/>
      <c r="F741" s="116" t="str">
        <f aca="false">IF(D741&lt;&gt;0,IF(E741/D741&gt;=100,"&gt;&gt;100",E741/D741*100),"-")</f>
        <v>-</v>
      </c>
    </row>
    <row r="742" customFormat="false" ht="12.75" hidden="false" customHeight="true" outlineLevel="0" collapsed="false">
      <c r="A742" s="113" t="s">
        <v>1544</v>
      </c>
      <c r="B742" s="110" t="s">
        <v>1545</v>
      </c>
      <c r="C742" s="114" t="s">
        <v>1544</v>
      </c>
      <c r="D742" s="115" t="n">
        <v>363.48</v>
      </c>
      <c r="E742" s="115"/>
      <c r="F742" s="116" t="n">
        <f aca="false">IF(D742&lt;&gt;0,IF(E742/D742&gt;=100,"&gt;&gt;100",E742/D742*100),"-")</f>
        <v>0</v>
      </c>
    </row>
    <row r="743" customFormat="false" ht="12.75" hidden="false" customHeight="true" outlineLevel="0" collapsed="false">
      <c r="A743" s="113" t="s">
        <v>1546</v>
      </c>
      <c r="B743" s="110" t="s">
        <v>1547</v>
      </c>
      <c r="C743" s="114" t="s">
        <v>1546</v>
      </c>
      <c r="D743" s="115" t="n">
        <v>0</v>
      </c>
      <c r="E743" s="115"/>
      <c r="F743" s="116" t="str">
        <f aca="false">IF(D743&lt;&gt;0,IF(E743/D743&gt;=100,"&gt;&gt;100",E743/D743*100),"-")</f>
        <v>-</v>
      </c>
    </row>
    <row r="744" customFormat="false" ht="12.75" hidden="false" customHeight="true" outlineLevel="0" collapsed="false">
      <c r="A744" s="113" t="s">
        <v>1548</v>
      </c>
      <c r="B744" s="110" t="s">
        <v>1549</v>
      </c>
      <c r="C744" s="114" t="s">
        <v>1548</v>
      </c>
      <c r="D744" s="115" t="n">
        <v>0</v>
      </c>
      <c r="E744" s="115"/>
      <c r="F744" s="116" t="str">
        <f aca="false">IF(D744&lt;&gt;0,IF(E744/D744&gt;=100,"&gt;&gt;100",E744/D744*100),"-")</f>
        <v>-</v>
      </c>
    </row>
    <row r="745" customFormat="false" ht="12.75" hidden="false" customHeight="true" outlineLevel="0" collapsed="false">
      <c r="A745" s="113" t="n">
        <v>34111</v>
      </c>
      <c r="B745" s="110" t="s">
        <v>1550</v>
      </c>
      <c r="C745" s="114" t="s">
        <v>1551</v>
      </c>
      <c r="D745" s="115" t="n">
        <v>0</v>
      </c>
      <c r="E745" s="115"/>
      <c r="F745" s="116" t="str">
        <f aca="false">IF(D745&lt;&gt;0,IF(E745/D745&gt;=100,"&gt;&gt;100",E745/D745*100),"-")</f>
        <v>-</v>
      </c>
    </row>
    <row r="746" customFormat="false" ht="12.75" hidden="false" customHeight="true" outlineLevel="0" collapsed="false">
      <c r="A746" s="113" t="n">
        <v>34112</v>
      </c>
      <c r="B746" s="110" t="s">
        <v>1552</v>
      </c>
      <c r="C746" s="114" t="s">
        <v>1553</v>
      </c>
      <c r="D746" s="115" t="n">
        <v>0</v>
      </c>
      <c r="E746" s="115"/>
      <c r="F746" s="116" t="str">
        <f aca="false">IF(D746&lt;&gt;0,IF(E746/D746&gt;=100,"&gt;&gt;100",E746/D746*100),"-")</f>
        <v>-</v>
      </c>
    </row>
    <row r="747" customFormat="false" ht="12.75" hidden="false" customHeight="true" outlineLevel="0" collapsed="false">
      <c r="A747" s="113" t="n">
        <v>34121</v>
      </c>
      <c r="B747" s="110" t="s">
        <v>1554</v>
      </c>
      <c r="C747" s="114" t="s">
        <v>1555</v>
      </c>
      <c r="D747" s="115" t="n">
        <v>0</v>
      </c>
      <c r="E747" s="115"/>
      <c r="F747" s="116" t="str">
        <f aca="false">IF(D747&lt;&gt;0,IF(E747/D747&gt;=100,"&gt;&gt;100",E747/D747*100),"-")</f>
        <v>-</v>
      </c>
    </row>
    <row r="748" customFormat="false" ht="12.75" hidden="false" customHeight="true" outlineLevel="0" collapsed="false">
      <c r="A748" s="113" t="n">
        <v>34122</v>
      </c>
      <c r="B748" s="110" t="s">
        <v>1556</v>
      </c>
      <c r="C748" s="114" t="s">
        <v>1557</v>
      </c>
      <c r="D748" s="115" t="n">
        <v>0</v>
      </c>
      <c r="E748" s="115"/>
      <c r="F748" s="116" t="str">
        <f aca="false">IF(D748&lt;&gt;0,IF(E748/D748&gt;=100,"&gt;&gt;100",E748/D748*100),"-")</f>
        <v>-</v>
      </c>
    </row>
    <row r="749" customFormat="false" ht="12.75" hidden="false" customHeight="true" outlineLevel="0" collapsed="false">
      <c r="A749" s="113" t="n">
        <v>34131</v>
      </c>
      <c r="B749" s="110" t="s">
        <v>1558</v>
      </c>
      <c r="C749" s="114" t="s">
        <v>1559</v>
      </c>
      <c r="D749" s="115" t="n">
        <v>0</v>
      </c>
      <c r="E749" s="115"/>
      <c r="F749" s="116" t="str">
        <f aca="false">IF(D749&lt;&gt;0,IF(E749/D749&gt;=100,"&gt;&gt;100",E749/D749*100),"-")</f>
        <v>-</v>
      </c>
    </row>
    <row r="750" customFormat="false" ht="12.75" hidden="false" customHeight="true" outlineLevel="0" collapsed="false">
      <c r="A750" s="113" t="n">
        <v>34132</v>
      </c>
      <c r="B750" s="110" t="s">
        <v>1560</v>
      </c>
      <c r="C750" s="114" t="s">
        <v>1561</v>
      </c>
      <c r="D750" s="115" t="n">
        <v>0</v>
      </c>
      <c r="E750" s="115"/>
      <c r="F750" s="116" t="str">
        <f aca="false">IF(D750&lt;&gt;0,IF(E750/D750&gt;=100,"&gt;&gt;100",E750/D750*100),"-")</f>
        <v>-</v>
      </c>
    </row>
    <row r="751" customFormat="false" ht="12.75" hidden="false" customHeight="true" outlineLevel="0" collapsed="false">
      <c r="A751" s="113" t="n">
        <v>34191</v>
      </c>
      <c r="B751" s="110" t="s">
        <v>1562</v>
      </c>
      <c r="C751" s="114" t="s">
        <v>1563</v>
      </c>
      <c r="D751" s="115" t="n">
        <v>0</v>
      </c>
      <c r="E751" s="115"/>
      <c r="F751" s="116" t="str">
        <f aca="false">IF(D751&lt;&gt;0,IF(E751/D751&gt;=100,"&gt;&gt;100",E751/D751*100),"-")</f>
        <v>-</v>
      </c>
    </row>
    <row r="752" customFormat="false" ht="12.75" hidden="false" customHeight="true" outlineLevel="0" collapsed="false">
      <c r="A752" s="113" t="n">
        <v>34192</v>
      </c>
      <c r="B752" s="110" t="s">
        <v>1564</v>
      </c>
      <c r="C752" s="114" t="s">
        <v>1565</v>
      </c>
      <c r="D752" s="115" t="n">
        <v>0</v>
      </c>
      <c r="E752" s="115"/>
      <c r="F752" s="116" t="str">
        <f aca="false">IF(D752&lt;&gt;0,IF(E752/D752&gt;=100,"&gt;&gt;100",E752/D752*100),"-")</f>
        <v>-</v>
      </c>
    </row>
    <row r="753" customFormat="false" ht="12.75" hidden="false" customHeight="true" outlineLevel="0" collapsed="false">
      <c r="A753" s="113" t="n">
        <v>34213</v>
      </c>
      <c r="B753" s="110" t="s">
        <v>1566</v>
      </c>
      <c r="C753" s="114" t="s">
        <v>1567</v>
      </c>
      <c r="D753" s="115" t="n">
        <v>0</v>
      </c>
      <c r="E753" s="115"/>
      <c r="F753" s="116" t="str">
        <f aca="false">IF(D753&lt;&gt;0,IF(E753/D753&gt;=100,"&gt;&gt;100",E753/D753*100),"-")</f>
        <v>-</v>
      </c>
    </row>
    <row r="754" customFormat="false" ht="12.75" hidden="false" customHeight="true" outlineLevel="0" collapsed="false">
      <c r="A754" s="105" t="n">
        <v>34214</v>
      </c>
      <c r="B754" s="106" t="s">
        <v>1568</v>
      </c>
      <c r="C754" s="107" t="s">
        <v>1569</v>
      </c>
      <c r="D754" s="111" t="n">
        <v>0</v>
      </c>
      <c r="E754" s="111"/>
      <c r="F754" s="109" t="str">
        <f aca="false">IF(D754&lt;&gt;0,IF(E754/D754&gt;=100,"&gt;&gt;100",E754/D754*100),"-")</f>
        <v>-</v>
      </c>
    </row>
    <row r="755" customFormat="false" ht="12.75" hidden="false" customHeight="true" outlineLevel="0" collapsed="false">
      <c r="A755" s="105" t="n">
        <v>34215</v>
      </c>
      <c r="B755" s="106" t="s">
        <v>1570</v>
      </c>
      <c r="C755" s="107" t="s">
        <v>1571</v>
      </c>
      <c r="D755" s="111" t="n">
        <v>0</v>
      </c>
      <c r="E755" s="111"/>
      <c r="F755" s="109" t="str">
        <f aca="false">IF(D755&lt;&gt;0,IF(E755/D755&gt;=100,"&gt;&gt;100",E755/D755*100),"-")</f>
        <v>-</v>
      </c>
    </row>
    <row r="756" customFormat="false" ht="12.75" hidden="false" customHeight="true" outlineLevel="0" collapsed="false">
      <c r="A756" s="105" t="n">
        <v>34216</v>
      </c>
      <c r="B756" s="106" t="s">
        <v>1572</v>
      </c>
      <c r="C756" s="107" t="s">
        <v>1573</v>
      </c>
      <c r="D756" s="111" t="n">
        <v>0</v>
      </c>
      <c r="E756" s="111"/>
      <c r="F756" s="109" t="str">
        <f aca="false">IF(D756&lt;&gt;0,IF(E756/D756&gt;=100,"&gt;&gt;100",E756/D756*100),"-")</f>
        <v>-</v>
      </c>
    </row>
    <row r="757" customFormat="false" ht="12.75" hidden="false" customHeight="true" outlineLevel="0" collapsed="false">
      <c r="A757" s="105" t="n">
        <v>34222</v>
      </c>
      <c r="B757" s="106" t="s">
        <v>1574</v>
      </c>
      <c r="C757" s="107" t="s">
        <v>1575</v>
      </c>
      <c r="D757" s="111" t="n">
        <v>0</v>
      </c>
      <c r="E757" s="111"/>
      <c r="F757" s="109" t="str">
        <f aca="false">IF(D757&lt;&gt;0,IF(E757/D757&gt;=100,"&gt;&gt;100",E757/D757*100),"-")</f>
        <v>-</v>
      </c>
    </row>
    <row r="758" customFormat="false" ht="12.75" hidden="false" customHeight="true" outlineLevel="0" collapsed="false">
      <c r="A758" s="105" t="n">
        <v>34223</v>
      </c>
      <c r="B758" s="106" t="s">
        <v>1576</v>
      </c>
      <c r="C758" s="107" t="s">
        <v>1577</v>
      </c>
      <c r="D758" s="111" t="n">
        <v>0</v>
      </c>
      <c r="E758" s="111"/>
      <c r="F758" s="109" t="str">
        <f aca="false">IF(D758&lt;&gt;0,IF(E758/D758&gt;=100,"&gt;&gt;100",E758/D758*100),"-")</f>
        <v>-</v>
      </c>
    </row>
    <row r="759" customFormat="false" ht="12" hidden="false" customHeight="false" outlineLevel="0" collapsed="false">
      <c r="A759" s="105" t="n">
        <v>34224</v>
      </c>
      <c r="B759" s="106" t="s">
        <v>1578</v>
      </c>
      <c r="C759" s="107" t="s">
        <v>1579</v>
      </c>
      <c r="D759" s="111" t="n">
        <v>0</v>
      </c>
      <c r="E759" s="111"/>
      <c r="F759" s="109" t="str">
        <f aca="false">IF(D759&lt;&gt;0,IF(E759/D759&gt;=100,"&gt;&gt;100",E759/D759*100),"-")</f>
        <v>-</v>
      </c>
    </row>
    <row r="760" customFormat="false" ht="12" hidden="false" customHeight="false" outlineLevel="0" collapsed="false">
      <c r="A760" s="105" t="n">
        <v>34233</v>
      </c>
      <c r="B760" s="106" t="s">
        <v>1580</v>
      </c>
      <c r="C760" s="107" t="s">
        <v>1581</v>
      </c>
      <c r="D760" s="111" t="n">
        <v>0</v>
      </c>
      <c r="E760" s="111"/>
      <c r="F760" s="109" t="str">
        <f aca="false">IF(D760&lt;&gt;0,IF(E760/D760&gt;=100,"&gt;&gt;100",E760/D760*100),"-")</f>
        <v>-</v>
      </c>
    </row>
    <row r="761" customFormat="false" ht="22.5" hidden="false" customHeight="false" outlineLevel="0" collapsed="false">
      <c r="A761" s="105" t="n">
        <v>34234</v>
      </c>
      <c r="B761" s="112" t="s">
        <v>1582</v>
      </c>
      <c r="C761" s="107" t="s">
        <v>1583</v>
      </c>
      <c r="D761" s="111" t="n">
        <v>0</v>
      </c>
      <c r="E761" s="111"/>
      <c r="F761" s="109" t="str">
        <f aca="false">IF(D761&lt;&gt;0,IF(E761/D761&gt;=100,"&gt;&gt;100",E761/D761*100),"-")</f>
        <v>-</v>
      </c>
    </row>
    <row r="762" customFormat="false" ht="22.5" hidden="false" customHeight="false" outlineLevel="0" collapsed="false">
      <c r="A762" s="105" t="n">
        <v>34235</v>
      </c>
      <c r="B762" s="112" t="s">
        <v>1584</v>
      </c>
      <c r="C762" s="107" t="s">
        <v>1585</v>
      </c>
      <c r="D762" s="111" t="n">
        <v>0</v>
      </c>
      <c r="E762" s="111"/>
      <c r="F762" s="109" t="str">
        <f aca="false">IF(D762&lt;&gt;0,IF(E762/D762&gt;=100,"&gt;&gt;100",E762/D762*100),"-")</f>
        <v>-</v>
      </c>
    </row>
    <row r="763" customFormat="false" ht="12.75" hidden="false" customHeight="true" outlineLevel="0" collapsed="false">
      <c r="A763" s="105" t="n">
        <v>34236</v>
      </c>
      <c r="B763" s="106" t="s">
        <v>1586</v>
      </c>
      <c r="C763" s="107" t="s">
        <v>1587</v>
      </c>
      <c r="D763" s="111" t="n">
        <v>0</v>
      </c>
      <c r="E763" s="111"/>
      <c r="F763" s="109" t="str">
        <f aca="false">IF(D763&lt;&gt;0,IF(E763/D763&gt;=100,"&gt;&gt;100",E763/D763*100),"-")</f>
        <v>-</v>
      </c>
    </row>
    <row r="764" customFormat="false" ht="12.75" hidden="false" customHeight="true" outlineLevel="0" collapsed="false">
      <c r="A764" s="105" t="n">
        <v>34237</v>
      </c>
      <c r="B764" s="106" t="s">
        <v>1588</v>
      </c>
      <c r="C764" s="107" t="s">
        <v>1589</v>
      </c>
      <c r="D764" s="111" t="n">
        <v>0</v>
      </c>
      <c r="E764" s="111"/>
      <c r="F764" s="109" t="str">
        <f aca="false">IF(D764&lt;&gt;0,IF(E764/D764&gt;=100,"&gt;&gt;100",E764/D764*100),"-")</f>
        <v>-</v>
      </c>
    </row>
    <row r="765" customFormat="false" ht="12.75" hidden="false" customHeight="true" outlineLevel="0" collapsed="false">
      <c r="A765" s="105" t="n">
        <v>34238</v>
      </c>
      <c r="B765" s="106" t="s">
        <v>1590</v>
      </c>
      <c r="C765" s="107" t="s">
        <v>1591</v>
      </c>
      <c r="D765" s="111" t="n">
        <v>0</v>
      </c>
      <c r="E765" s="111"/>
      <c r="F765" s="109" t="str">
        <f aca="false">IF(D765&lt;&gt;0,IF(E765/D765&gt;=100,"&gt;&gt;100",E765/D765*100),"-")</f>
        <v>-</v>
      </c>
    </row>
    <row r="766" customFormat="false" ht="22.5" hidden="false" customHeight="false" outlineLevel="0" collapsed="false">
      <c r="A766" s="105" t="n">
        <v>34273</v>
      </c>
      <c r="B766" s="106" t="s">
        <v>1592</v>
      </c>
      <c r="C766" s="107" t="s">
        <v>1593</v>
      </c>
      <c r="D766" s="111" t="n">
        <v>0</v>
      </c>
      <c r="E766" s="111"/>
      <c r="F766" s="109" t="str">
        <f aca="false">IF(D766&lt;&gt;0,IF(E766/D766&gt;=100,"&gt;&gt;100",E766/D766*100),"-")</f>
        <v>-</v>
      </c>
    </row>
    <row r="767" customFormat="false" ht="12.75" hidden="false" customHeight="true" outlineLevel="0" collapsed="false">
      <c r="A767" s="105" t="n">
        <v>34274</v>
      </c>
      <c r="B767" s="106" t="s">
        <v>1594</v>
      </c>
      <c r="C767" s="107" t="s">
        <v>1595</v>
      </c>
      <c r="D767" s="111" t="n">
        <v>0</v>
      </c>
      <c r="E767" s="111"/>
      <c r="F767" s="109" t="str">
        <f aca="false">IF(D767&lt;&gt;0,IF(E767/D767&gt;=100,"&gt;&gt;100",E767/D767*100),"-")</f>
        <v>-</v>
      </c>
    </row>
    <row r="768" customFormat="false" ht="12.75" hidden="false" customHeight="true" outlineLevel="0" collapsed="false">
      <c r="A768" s="105" t="n">
        <v>34275</v>
      </c>
      <c r="B768" s="106" t="s">
        <v>1596</v>
      </c>
      <c r="C768" s="107" t="s">
        <v>1597</v>
      </c>
      <c r="D768" s="111" t="n">
        <v>0</v>
      </c>
      <c r="E768" s="111"/>
      <c r="F768" s="109" t="str">
        <f aca="false">IF(D768&lt;&gt;0,IF(E768/D768&gt;=100,"&gt;&gt;100",E768/D768*100),"-")</f>
        <v>-</v>
      </c>
    </row>
    <row r="769" customFormat="false" ht="12.75" hidden="false" customHeight="true" outlineLevel="0" collapsed="false">
      <c r="A769" s="105" t="n">
        <v>34281</v>
      </c>
      <c r="B769" s="106" t="s">
        <v>1598</v>
      </c>
      <c r="C769" s="107" t="s">
        <v>1599</v>
      </c>
      <c r="D769" s="111" t="n">
        <v>0</v>
      </c>
      <c r="E769" s="111"/>
      <c r="F769" s="109" t="str">
        <f aca="false">IF(D769&lt;&gt;0,IF(E769/D769&gt;=100,"&gt;&gt;100",E769/D769*100),"-")</f>
        <v>-</v>
      </c>
    </row>
    <row r="770" customFormat="false" ht="12.75" hidden="false" customHeight="true" outlineLevel="0" collapsed="false">
      <c r="A770" s="113" t="n">
        <v>34282</v>
      </c>
      <c r="B770" s="110" t="s">
        <v>1600</v>
      </c>
      <c r="C770" s="114" t="s">
        <v>1601</v>
      </c>
      <c r="D770" s="115" t="n">
        <v>0</v>
      </c>
      <c r="E770" s="115"/>
      <c r="F770" s="116" t="str">
        <f aca="false">IF(D770&lt;&gt;0,IF(E770/D770&gt;=100,"&gt;&gt;100",E770/D770*100),"-")</f>
        <v>-</v>
      </c>
    </row>
    <row r="771" customFormat="false" ht="12.75" hidden="false" customHeight="true" outlineLevel="0" collapsed="false">
      <c r="A771" s="113" t="n">
        <v>34283</v>
      </c>
      <c r="B771" s="110" t="s">
        <v>1602</v>
      </c>
      <c r="C771" s="114" t="s">
        <v>1603</v>
      </c>
      <c r="D771" s="115" t="n">
        <v>0</v>
      </c>
      <c r="E771" s="115"/>
      <c r="F771" s="116" t="str">
        <f aca="false">IF(D771&lt;&gt;0,IF(E771/D771&gt;=100,"&gt;&gt;100",E771/D771*100),"-")</f>
        <v>-</v>
      </c>
    </row>
    <row r="772" customFormat="false" ht="12.75" hidden="false" customHeight="true" outlineLevel="0" collapsed="false">
      <c r="A772" s="113" t="n">
        <v>34284</v>
      </c>
      <c r="B772" s="110" t="s">
        <v>1604</v>
      </c>
      <c r="C772" s="114" t="s">
        <v>1605</v>
      </c>
      <c r="D772" s="115" t="n">
        <v>0</v>
      </c>
      <c r="E772" s="115"/>
      <c r="F772" s="116" t="str">
        <f aca="false">IF(D772&lt;&gt;0,IF(E772/D772&gt;=100,"&gt;&gt;100",E772/D772*100),"-")</f>
        <v>-</v>
      </c>
    </row>
    <row r="773" customFormat="false" ht="12.75" hidden="false" customHeight="true" outlineLevel="0" collapsed="false">
      <c r="A773" s="113" t="n">
        <v>34285</v>
      </c>
      <c r="B773" s="110" t="s">
        <v>1606</v>
      </c>
      <c r="C773" s="114" t="s">
        <v>1607</v>
      </c>
      <c r="D773" s="115" t="n">
        <v>0</v>
      </c>
      <c r="E773" s="115"/>
      <c r="F773" s="116" t="str">
        <f aca="false">IF(D773&lt;&gt;0,IF(E773/D773&gt;=100,"&gt;&gt;100",E773/D773*100),"-")</f>
        <v>-</v>
      </c>
    </row>
    <row r="774" customFormat="false" ht="22.5" hidden="false" customHeight="false" outlineLevel="0" collapsed="false">
      <c r="A774" s="113" t="n">
        <v>34286</v>
      </c>
      <c r="B774" s="117" t="s">
        <v>1608</v>
      </c>
      <c r="C774" s="114" t="s">
        <v>1609</v>
      </c>
      <c r="D774" s="115" t="n">
        <v>0</v>
      </c>
      <c r="E774" s="115"/>
      <c r="F774" s="116" t="str">
        <f aca="false">IF(D774&lt;&gt;0,IF(E774/D774&gt;=100,"&gt;&gt;100",E774/D774*100),"-")</f>
        <v>-</v>
      </c>
    </row>
    <row r="775" customFormat="false" ht="12" hidden="false" customHeight="false" outlineLevel="0" collapsed="false">
      <c r="A775" s="113" t="n">
        <v>34287</v>
      </c>
      <c r="B775" s="110" t="s">
        <v>1610</v>
      </c>
      <c r="C775" s="114" t="s">
        <v>1611</v>
      </c>
      <c r="D775" s="115" t="n">
        <v>0</v>
      </c>
      <c r="E775" s="115"/>
      <c r="F775" s="116" t="str">
        <f aca="false">IF(D775&lt;&gt;0,IF(E775/D775&gt;=100,"&gt;&gt;100",E775/D775*100),"-")</f>
        <v>-</v>
      </c>
    </row>
    <row r="776" customFormat="false" ht="12.75" hidden="false" customHeight="true" outlineLevel="0" collapsed="false">
      <c r="A776" s="113" t="n">
        <v>34341</v>
      </c>
      <c r="B776" s="110" t="s">
        <v>1612</v>
      </c>
      <c r="C776" s="114" t="s">
        <v>1613</v>
      </c>
      <c r="D776" s="115" t="n">
        <v>0</v>
      </c>
      <c r="E776" s="115"/>
      <c r="F776" s="116" t="str">
        <f aca="false">IF(D776&lt;&gt;0,IF(E776/D776&gt;=100,"&gt;&gt;100",E776/D776*100),"-")</f>
        <v>-</v>
      </c>
    </row>
    <row r="777" customFormat="false" ht="12.75" hidden="false" customHeight="true" outlineLevel="0" collapsed="false">
      <c r="A777" s="113" t="n">
        <v>35231</v>
      </c>
      <c r="B777" s="110" t="s">
        <v>1614</v>
      </c>
      <c r="C777" s="114" t="s">
        <v>1615</v>
      </c>
      <c r="D777" s="115" t="n">
        <v>0</v>
      </c>
      <c r="E777" s="115"/>
      <c r="F777" s="116" t="str">
        <f aca="false">IF(D777&lt;&gt;0,IF(E777/D777&gt;=100,"&gt;&gt;100",E777/D777*100),"-")</f>
        <v>-</v>
      </c>
    </row>
    <row r="778" customFormat="false" ht="12.75" hidden="false" customHeight="true" outlineLevel="0" collapsed="false">
      <c r="A778" s="113" t="n">
        <v>35232</v>
      </c>
      <c r="B778" s="110" t="s">
        <v>1616</v>
      </c>
      <c r="C778" s="114" t="s">
        <v>1617</v>
      </c>
      <c r="D778" s="115" t="n">
        <v>0</v>
      </c>
      <c r="E778" s="115"/>
      <c r="F778" s="116" t="str">
        <f aca="false">IF(D778&lt;&gt;0,IF(E778/D778&gt;=100,"&gt;&gt;100",E778/D778*100),"-")</f>
        <v>-</v>
      </c>
    </row>
    <row r="779" customFormat="false" ht="12.75" hidden="false" customHeight="true" outlineLevel="0" collapsed="false">
      <c r="A779" s="113" t="n">
        <v>36313</v>
      </c>
      <c r="B779" s="110" t="s">
        <v>1618</v>
      </c>
      <c r="C779" s="114" t="s">
        <v>1619</v>
      </c>
      <c r="D779" s="115" t="n">
        <v>0</v>
      </c>
      <c r="E779" s="115"/>
      <c r="F779" s="116" t="str">
        <f aca="false">IF(D779&lt;&gt;0,IF(E779/D779&gt;=100,"&gt;&gt;100",E779/D779*100),"-")</f>
        <v>-</v>
      </c>
    </row>
    <row r="780" customFormat="false" ht="12.75" hidden="false" customHeight="true" outlineLevel="0" collapsed="false">
      <c r="A780" s="113" t="n">
        <v>36314</v>
      </c>
      <c r="B780" s="110" t="s">
        <v>1620</v>
      </c>
      <c r="C780" s="114" t="s">
        <v>1621</v>
      </c>
      <c r="D780" s="115" t="n">
        <v>0</v>
      </c>
      <c r="E780" s="115"/>
      <c r="F780" s="116" t="str">
        <f aca="false">IF(D780&lt;&gt;0,IF(E780/D780&gt;=100,"&gt;&gt;100",E780/D780*100),"-")</f>
        <v>-</v>
      </c>
    </row>
    <row r="781" customFormat="false" ht="12.75" hidden="false" customHeight="true" outlineLevel="0" collapsed="false">
      <c r="A781" s="113" t="n">
        <v>36315</v>
      </c>
      <c r="B781" s="110" t="s">
        <v>1622</v>
      </c>
      <c r="C781" s="114" t="s">
        <v>1623</v>
      </c>
      <c r="D781" s="115" t="n">
        <v>0</v>
      </c>
      <c r="E781" s="115"/>
      <c r="F781" s="116" t="str">
        <f aca="false">IF(D781&lt;&gt;0,IF(E781/D781&gt;=100,"&gt;&gt;100",E781/D781*100),"-")</f>
        <v>-</v>
      </c>
    </row>
    <row r="782" customFormat="false" ht="12.75" hidden="false" customHeight="true" outlineLevel="0" collapsed="false">
      <c r="A782" s="113" t="n">
        <v>36316</v>
      </c>
      <c r="B782" s="110" t="s">
        <v>1624</v>
      </c>
      <c r="C782" s="114" t="s">
        <v>1625</v>
      </c>
      <c r="D782" s="115" t="n">
        <v>0</v>
      </c>
      <c r="E782" s="115"/>
      <c r="F782" s="116" t="str">
        <f aca="false">IF(D782&lt;&gt;0,IF(E782/D782&gt;=100,"&gt;&gt;100",E782/D782*100),"-")</f>
        <v>-</v>
      </c>
    </row>
    <row r="783" customFormat="false" ht="12.75" hidden="false" customHeight="true" outlineLevel="0" collapsed="false">
      <c r="A783" s="113" t="n">
        <v>36317</v>
      </c>
      <c r="B783" s="110" t="s">
        <v>1626</v>
      </c>
      <c r="C783" s="114" t="s">
        <v>1627</v>
      </c>
      <c r="D783" s="115" t="n">
        <v>0</v>
      </c>
      <c r="E783" s="115"/>
      <c r="F783" s="116" t="str">
        <f aca="false">IF(D783&lt;&gt;0,IF(E783/D783&gt;=100,"&gt;&gt;100",E783/D783*100),"-")</f>
        <v>-</v>
      </c>
    </row>
    <row r="784" customFormat="false" ht="12.75" hidden="false" customHeight="true" outlineLevel="0" collapsed="false">
      <c r="A784" s="113" t="n">
        <v>36318</v>
      </c>
      <c r="B784" s="110" t="s">
        <v>1628</v>
      </c>
      <c r="C784" s="114" t="s">
        <v>1629</v>
      </c>
      <c r="D784" s="115" t="n">
        <v>0</v>
      </c>
      <c r="E784" s="115"/>
      <c r="F784" s="116" t="str">
        <f aca="false">IF(D784&lt;&gt;0,IF(E784/D784&gt;=100,"&gt;&gt;100",E784/D784*100),"-")</f>
        <v>-</v>
      </c>
    </row>
    <row r="785" customFormat="false" ht="12" hidden="false" customHeight="false" outlineLevel="0" collapsed="false">
      <c r="A785" s="113" t="n">
        <v>36319</v>
      </c>
      <c r="B785" s="117" t="s">
        <v>1630</v>
      </c>
      <c r="C785" s="114" t="s">
        <v>1631</v>
      </c>
      <c r="D785" s="115" t="n">
        <v>0</v>
      </c>
      <c r="E785" s="115"/>
      <c r="F785" s="116" t="str">
        <f aca="false">IF(D785&lt;&gt;0,IF(E785/D785&gt;=100,"&gt;&gt;100",E785/D785*100),"-")</f>
        <v>-</v>
      </c>
    </row>
    <row r="786" customFormat="false" ht="12.75" hidden="false" customHeight="true" outlineLevel="0" collapsed="false">
      <c r="A786" s="113" t="n">
        <v>36323</v>
      </c>
      <c r="B786" s="110" t="s">
        <v>1632</v>
      </c>
      <c r="C786" s="114" t="s">
        <v>1633</v>
      </c>
      <c r="D786" s="115" t="n">
        <v>0</v>
      </c>
      <c r="E786" s="115"/>
      <c r="F786" s="116" t="str">
        <f aca="false">IF(D786&lt;&gt;0,IF(E786/D786&gt;=100,"&gt;&gt;100",E786/D786*100),"-")</f>
        <v>-</v>
      </c>
    </row>
    <row r="787" customFormat="false" ht="12.75" hidden="false" customHeight="true" outlineLevel="0" collapsed="false">
      <c r="A787" s="113" t="n">
        <v>36324</v>
      </c>
      <c r="B787" s="110" t="s">
        <v>1634</v>
      </c>
      <c r="C787" s="114" t="s">
        <v>1635</v>
      </c>
      <c r="D787" s="115" t="n">
        <v>0</v>
      </c>
      <c r="E787" s="115"/>
      <c r="F787" s="116" t="str">
        <f aca="false">IF(D787&lt;&gt;0,IF(E787/D787&gt;=100,"&gt;&gt;100",E787/D787*100),"-")</f>
        <v>-</v>
      </c>
    </row>
    <row r="788" customFormat="false" ht="12.75" hidden="false" customHeight="true" outlineLevel="0" collapsed="false">
      <c r="A788" s="113" t="n">
        <v>36325</v>
      </c>
      <c r="B788" s="110" t="s">
        <v>1636</v>
      </c>
      <c r="C788" s="114" t="s">
        <v>1637</v>
      </c>
      <c r="D788" s="115" t="n">
        <v>0</v>
      </c>
      <c r="E788" s="115"/>
      <c r="F788" s="116" t="str">
        <f aca="false">IF(D788&lt;&gt;0,IF(E788/D788&gt;=100,"&gt;&gt;100",E788/D788*100),"-")</f>
        <v>-</v>
      </c>
    </row>
    <row r="789" customFormat="false" ht="12.75" hidden="false" customHeight="true" outlineLevel="0" collapsed="false">
      <c r="A789" s="113" t="n">
        <v>36326</v>
      </c>
      <c r="B789" s="110" t="s">
        <v>1638</v>
      </c>
      <c r="C789" s="114" t="s">
        <v>1639</v>
      </c>
      <c r="D789" s="115" t="n">
        <v>0</v>
      </c>
      <c r="E789" s="115"/>
      <c r="F789" s="116" t="str">
        <f aca="false">IF(D789&lt;&gt;0,IF(E789/D789&gt;=100,"&gt;&gt;100",E789/D789*100),"-")</f>
        <v>-</v>
      </c>
    </row>
    <row r="790" customFormat="false" ht="12.75" hidden="false" customHeight="true" outlineLevel="0" collapsed="false">
      <c r="A790" s="113" t="n">
        <v>36327</v>
      </c>
      <c r="B790" s="110" t="s">
        <v>1640</v>
      </c>
      <c r="C790" s="114" t="s">
        <v>1641</v>
      </c>
      <c r="D790" s="115" t="n">
        <v>0</v>
      </c>
      <c r="E790" s="115"/>
      <c r="F790" s="116" t="str">
        <f aca="false">IF(D790&lt;&gt;0,IF(E790/D790&gt;=100,"&gt;&gt;100",E790/D790*100),"-")</f>
        <v>-</v>
      </c>
    </row>
    <row r="791" customFormat="false" ht="12" hidden="false" customHeight="false" outlineLevel="0" collapsed="false">
      <c r="A791" s="113" t="n">
        <v>36328</v>
      </c>
      <c r="B791" s="110" t="s">
        <v>1642</v>
      </c>
      <c r="C791" s="114" t="s">
        <v>1643</v>
      </c>
      <c r="D791" s="115" t="n">
        <v>0</v>
      </c>
      <c r="E791" s="115"/>
      <c r="F791" s="116" t="str">
        <f aca="false">IF(D791&lt;&gt;0,IF(E791/D791&gt;=100,"&gt;&gt;100",E791/D791*100),"-")</f>
        <v>-</v>
      </c>
    </row>
    <row r="792" customFormat="false" ht="12" hidden="false" customHeight="false" outlineLevel="0" collapsed="false">
      <c r="A792" s="113" t="n">
        <v>36329</v>
      </c>
      <c r="B792" s="117" t="s">
        <v>1644</v>
      </c>
      <c r="C792" s="114" t="s">
        <v>1645</v>
      </c>
      <c r="D792" s="115" t="n">
        <v>0</v>
      </c>
      <c r="E792" s="115"/>
      <c r="F792" s="116" t="str">
        <f aca="false">IF(D792&lt;&gt;0,IF(E792/D792&gt;=100,"&gt;&gt;100",E792/D792*100),"-")</f>
        <v>-</v>
      </c>
    </row>
    <row r="793" customFormat="false" ht="12.75" hidden="false" customHeight="true" outlineLevel="0" collapsed="false">
      <c r="A793" s="113" t="s">
        <v>1646</v>
      </c>
      <c r="B793" s="117" t="s">
        <v>1647</v>
      </c>
      <c r="C793" s="114" t="s">
        <v>1646</v>
      </c>
      <c r="D793" s="115" t="n">
        <v>0</v>
      </c>
      <c r="E793" s="115"/>
      <c r="F793" s="116" t="str">
        <f aca="false">IF(D793&lt;&gt;0,IF(E793/D793&gt;=100,"&gt;&gt;100",E793/D793*100),"-")</f>
        <v>-</v>
      </c>
    </row>
    <row r="794" customFormat="false" ht="12.75" hidden="false" customHeight="true" outlineLevel="0" collapsed="false">
      <c r="A794" s="113" t="s">
        <v>1648</v>
      </c>
      <c r="B794" s="117" t="s">
        <v>1649</v>
      </c>
      <c r="C794" s="114" t="s">
        <v>1648</v>
      </c>
      <c r="D794" s="115" t="n">
        <v>0</v>
      </c>
      <c r="E794" s="115"/>
      <c r="F794" s="116" t="str">
        <f aca="false">IF(D794&lt;&gt;0,IF(E794/D794&gt;=100,"&gt;&gt;100",E794/D794*100),"-")</f>
        <v>-</v>
      </c>
    </row>
    <row r="795" customFormat="false" ht="12.75" hidden="false" customHeight="true" outlineLevel="0" collapsed="false">
      <c r="A795" s="113" t="s">
        <v>1650</v>
      </c>
      <c r="B795" s="117" t="s">
        <v>1651</v>
      </c>
      <c r="C795" s="114" t="s">
        <v>1650</v>
      </c>
      <c r="D795" s="115" t="n">
        <v>0</v>
      </c>
      <c r="E795" s="115"/>
      <c r="F795" s="116" t="str">
        <f aca="false">IF(D795&lt;&gt;0,IF(E795/D795&gt;=100,"&gt;&gt;100",E795/D795*100),"-")</f>
        <v>-</v>
      </c>
    </row>
    <row r="796" customFormat="false" ht="12.75" hidden="false" customHeight="true" outlineLevel="0" collapsed="false">
      <c r="A796" s="113" t="s">
        <v>1652</v>
      </c>
      <c r="B796" s="117" t="s">
        <v>1653</v>
      </c>
      <c r="C796" s="114" t="s">
        <v>1652</v>
      </c>
      <c r="D796" s="115" t="n">
        <v>0</v>
      </c>
      <c r="E796" s="115"/>
      <c r="F796" s="116" t="str">
        <f aca="false">IF(D796&lt;&gt;0,IF(E796/D796&gt;=100,"&gt;&gt;100",E796/D796*100),"-")</f>
        <v>-</v>
      </c>
    </row>
    <row r="797" customFormat="false" ht="22.5" hidden="false" customHeight="false" outlineLevel="0" collapsed="false">
      <c r="A797" s="113" t="s">
        <v>1654</v>
      </c>
      <c r="B797" s="117" t="s">
        <v>1655</v>
      </c>
      <c r="C797" s="114" t="s">
        <v>1654</v>
      </c>
      <c r="D797" s="115" t="n">
        <v>0</v>
      </c>
      <c r="E797" s="115"/>
      <c r="F797" s="116" t="str">
        <f aca="false">IF(D797&lt;&gt;0,IF(E797/D797&gt;=100,"&gt;&gt;100",E797/D797*100),"-")</f>
        <v>-</v>
      </c>
    </row>
    <row r="798" customFormat="false" ht="12" hidden="false" customHeight="false" outlineLevel="0" collapsed="false">
      <c r="A798" s="113" t="s">
        <v>1656</v>
      </c>
      <c r="B798" s="117" t="s">
        <v>1657</v>
      </c>
      <c r="C798" s="114" t="s">
        <v>1656</v>
      </c>
      <c r="D798" s="115" t="n">
        <v>0</v>
      </c>
      <c r="E798" s="115"/>
      <c r="F798" s="116" t="str">
        <f aca="false">IF(D798&lt;&gt;0,IF(E798/D798&gt;=100,"&gt;&gt;100",E798/D798*100),"-")</f>
        <v>-</v>
      </c>
    </row>
    <row r="799" customFormat="false" ht="12.75" hidden="false" customHeight="true" outlineLevel="0" collapsed="false">
      <c r="A799" s="113" t="s">
        <v>1658</v>
      </c>
      <c r="B799" s="117" t="s">
        <v>1659</v>
      </c>
      <c r="C799" s="114" t="s">
        <v>1658</v>
      </c>
      <c r="D799" s="115" t="n">
        <v>0</v>
      </c>
      <c r="E799" s="115"/>
      <c r="F799" s="116" t="str">
        <f aca="false">IF(D799&lt;&gt;0,IF(E799/D799&gt;=100,"&gt;&gt;100",E799/D799*100),"-")</f>
        <v>-</v>
      </c>
    </row>
    <row r="800" customFormat="false" ht="12" hidden="false" customHeight="false" outlineLevel="0" collapsed="false">
      <c r="A800" s="113" t="s">
        <v>1660</v>
      </c>
      <c r="B800" s="117" t="s">
        <v>1661</v>
      </c>
      <c r="C800" s="114" t="s">
        <v>1660</v>
      </c>
      <c r="D800" s="115" t="n">
        <v>0</v>
      </c>
      <c r="E800" s="115"/>
      <c r="F800" s="116" t="str">
        <f aca="false">IF(D800&lt;&gt;0,IF(E800/D800&gt;=100,"&gt;&gt;100",E800/D800*100),"-")</f>
        <v>-</v>
      </c>
    </row>
    <row r="801" customFormat="false" ht="12.75" hidden="false" customHeight="true" outlineLevel="0" collapsed="false">
      <c r="A801" s="105" t="s">
        <v>1662</v>
      </c>
      <c r="B801" s="112" t="s">
        <v>1663</v>
      </c>
      <c r="C801" s="107" t="s">
        <v>1662</v>
      </c>
      <c r="D801" s="111" t="n">
        <v>0</v>
      </c>
      <c r="E801" s="111"/>
      <c r="F801" s="109" t="str">
        <f aca="false">IF(D801&lt;&gt;0,IF(E801/D801&gt;=100,"&gt;&gt;100",E801/D801*100),"-")</f>
        <v>-</v>
      </c>
    </row>
    <row r="802" customFormat="false" ht="12.75" hidden="false" customHeight="true" outlineLevel="0" collapsed="false">
      <c r="A802" s="105" t="s">
        <v>1664</v>
      </c>
      <c r="B802" s="112" t="s">
        <v>1665</v>
      </c>
      <c r="C802" s="107" t="s">
        <v>1664</v>
      </c>
      <c r="D802" s="111" t="n">
        <v>0</v>
      </c>
      <c r="E802" s="111"/>
      <c r="F802" s="109" t="str">
        <f aca="false">IF(D802&lt;&gt;0,IF(E802/D802&gt;=100,"&gt;&gt;100",E802/D802*100),"-")</f>
        <v>-</v>
      </c>
    </row>
    <row r="803" customFormat="false" ht="12" hidden="false" customHeight="false" outlineLevel="0" collapsed="false">
      <c r="A803" s="105" t="s">
        <v>1666</v>
      </c>
      <c r="B803" s="112" t="s">
        <v>1667</v>
      </c>
      <c r="C803" s="107" t="s">
        <v>1666</v>
      </c>
      <c r="D803" s="111" t="n">
        <v>0</v>
      </c>
      <c r="E803" s="111"/>
      <c r="F803" s="109" t="str">
        <f aca="false">IF(D803&lt;&gt;0,IF(E803/D803&gt;=100,"&gt;&gt;100",E803/D803*100),"-")</f>
        <v>-</v>
      </c>
    </row>
    <row r="804" customFormat="false" ht="22.5" hidden="false" customHeight="false" outlineLevel="0" collapsed="false">
      <c r="A804" s="113" t="s">
        <v>1668</v>
      </c>
      <c r="B804" s="117" t="s">
        <v>1669</v>
      </c>
      <c r="C804" s="114" t="s">
        <v>1668</v>
      </c>
      <c r="D804" s="115" t="n">
        <v>0</v>
      </c>
      <c r="E804" s="115"/>
      <c r="F804" s="116" t="str">
        <f aca="false">IF(D804&lt;&gt;0,IF(E804/D804&gt;=100,"&gt;&gt;100",E804/D804*100),"-")</f>
        <v>-</v>
      </c>
    </row>
    <row r="805" customFormat="false" ht="22.5" hidden="false" customHeight="false" outlineLevel="0" collapsed="false">
      <c r="A805" s="113" t="s">
        <v>1670</v>
      </c>
      <c r="B805" s="117" t="s">
        <v>1671</v>
      </c>
      <c r="C805" s="114" t="s">
        <v>1670</v>
      </c>
      <c r="D805" s="115" t="n">
        <v>0</v>
      </c>
      <c r="E805" s="115"/>
      <c r="F805" s="116" t="str">
        <f aca="false">IF(D805&lt;&gt;0,IF(E805/D805&gt;=100,"&gt;&gt;100",E805/D805*100),"-")</f>
        <v>-</v>
      </c>
    </row>
    <row r="806" customFormat="false" ht="12" hidden="false" customHeight="false" outlineLevel="0" collapsed="false">
      <c r="A806" s="113" t="n">
        <v>36511</v>
      </c>
      <c r="B806" s="117" t="s">
        <v>1672</v>
      </c>
      <c r="C806" s="114" t="n">
        <v>36511</v>
      </c>
      <c r="D806" s="115" t="n">
        <v>0</v>
      </c>
      <c r="E806" s="115"/>
      <c r="F806" s="116" t="str">
        <f aca="false">IF(D806&lt;&gt;0,IF(E806/D806&gt;=100,"&gt;&gt;100",E806/D806*100),"-")</f>
        <v>-</v>
      </c>
    </row>
    <row r="807" customFormat="false" ht="12" hidden="false" customHeight="false" outlineLevel="0" collapsed="false">
      <c r="A807" s="113" t="s">
        <v>1673</v>
      </c>
      <c r="B807" s="117" t="s">
        <v>1674</v>
      </c>
      <c r="C807" s="114" t="s">
        <v>1673</v>
      </c>
      <c r="D807" s="115" t="n">
        <v>0</v>
      </c>
      <c r="E807" s="115"/>
      <c r="F807" s="116" t="str">
        <f aca="false">IF(D807&lt;&gt;0,IF(E807/D807&gt;=100,"&gt;&gt;100",E807/D807*100),"-")</f>
        <v>-</v>
      </c>
    </row>
    <row r="808" customFormat="false" ht="12" hidden="false" customHeight="false" outlineLevel="0" collapsed="false">
      <c r="A808" s="113" t="s">
        <v>1675</v>
      </c>
      <c r="B808" s="117" t="s">
        <v>1676</v>
      </c>
      <c r="C808" s="114" t="s">
        <v>1675</v>
      </c>
      <c r="D808" s="115" t="n">
        <v>0</v>
      </c>
      <c r="E808" s="115"/>
      <c r="F808" s="116" t="str">
        <f aca="false">IF(D808&lt;&gt;0,IF(E808/D808&gt;=100,"&gt;&gt;100",E808/D808*100),"-")</f>
        <v>-</v>
      </c>
    </row>
    <row r="809" customFormat="false" ht="22.5" hidden="false" customHeight="false" outlineLevel="0" collapsed="false">
      <c r="A809" s="113" t="s">
        <v>1677</v>
      </c>
      <c r="B809" s="117" t="s">
        <v>1678</v>
      </c>
      <c r="C809" s="114" t="s">
        <v>1677</v>
      </c>
      <c r="D809" s="115" t="n">
        <v>0</v>
      </c>
      <c r="E809" s="115"/>
      <c r="F809" s="116" t="str">
        <f aca="false">IF(D809&lt;&gt;0,IF(E809/D809&gt;=100,"&gt;&gt;100",E809/D809*100),"-")</f>
        <v>-</v>
      </c>
    </row>
    <row r="810" customFormat="false" ht="12" hidden="false" customHeight="false" outlineLevel="0" collapsed="false">
      <c r="A810" s="113" t="s">
        <v>1679</v>
      </c>
      <c r="B810" s="117" t="s">
        <v>1680</v>
      </c>
      <c r="C810" s="114" t="s">
        <v>1679</v>
      </c>
      <c r="D810" s="115" t="n">
        <v>0</v>
      </c>
      <c r="E810" s="115"/>
      <c r="F810" s="116" t="str">
        <f aca="false">IF(D810&lt;&gt;0,IF(E810/D810&gt;=100,"&gt;&gt;100",E810/D810*100),"-")</f>
        <v>-</v>
      </c>
    </row>
    <row r="811" customFormat="false" ht="12" hidden="false" customHeight="false" outlineLevel="0" collapsed="false">
      <c r="A811" s="113" t="s">
        <v>1681</v>
      </c>
      <c r="B811" s="117" t="s">
        <v>1682</v>
      </c>
      <c r="C811" s="114" t="s">
        <v>1681</v>
      </c>
      <c r="D811" s="115" t="n">
        <v>0</v>
      </c>
      <c r="E811" s="115"/>
      <c r="F811" s="116" t="str">
        <f aca="false">IF(D811&lt;&gt;0,IF(E811/D811&gt;=100,"&gt;&gt;100",E811/D811*100),"-")</f>
        <v>-</v>
      </c>
    </row>
    <row r="812" customFormat="false" ht="12" hidden="false" customHeight="false" outlineLevel="0" collapsed="false">
      <c r="A812" s="113" t="s">
        <v>1683</v>
      </c>
      <c r="B812" s="117" t="s">
        <v>1684</v>
      </c>
      <c r="C812" s="114" t="s">
        <v>1683</v>
      </c>
      <c r="D812" s="115" t="n">
        <v>0</v>
      </c>
      <c r="E812" s="115"/>
      <c r="F812" s="116" t="str">
        <f aca="false">IF(D812&lt;&gt;0,IF(E812/D812&gt;=100,"&gt;&gt;100",E812/D812*100),"-")</f>
        <v>-</v>
      </c>
    </row>
    <row r="813" customFormat="false" ht="12" hidden="false" customHeight="false" outlineLevel="0" collapsed="false">
      <c r="A813" s="113" t="s">
        <v>1685</v>
      </c>
      <c r="B813" s="117" t="s">
        <v>1686</v>
      </c>
      <c r="C813" s="114" t="s">
        <v>1685</v>
      </c>
      <c r="D813" s="115" t="n">
        <v>0</v>
      </c>
      <c r="E813" s="115"/>
      <c r="F813" s="116" t="str">
        <f aca="false">IF(D813&lt;&gt;0,IF(E813/D813&gt;=100,"&gt;&gt;100",E813/D813*100),"-")</f>
        <v>-</v>
      </c>
    </row>
    <row r="814" customFormat="false" ht="12" hidden="false" customHeight="false" outlineLevel="0" collapsed="false">
      <c r="A814" s="113" t="s">
        <v>1687</v>
      </c>
      <c r="B814" s="117" t="s">
        <v>1688</v>
      </c>
      <c r="C814" s="114" t="s">
        <v>1687</v>
      </c>
      <c r="D814" s="115" t="n">
        <v>0</v>
      </c>
      <c r="E814" s="115"/>
      <c r="F814" s="116" t="str">
        <f aca="false">IF(D814&lt;&gt;0,IF(E814/D814&gt;=100,"&gt;&gt;100",E814/D814*100),"-")</f>
        <v>-</v>
      </c>
    </row>
    <row r="815" customFormat="false" ht="22.5" hidden="false" customHeight="false" outlineLevel="0" collapsed="false">
      <c r="A815" s="113" t="s">
        <v>1689</v>
      </c>
      <c r="B815" s="117" t="s">
        <v>1690</v>
      </c>
      <c r="C815" s="114" t="s">
        <v>1689</v>
      </c>
      <c r="D815" s="115" t="n">
        <v>0</v>
      </c>
      <c r="E815" s="115"/>
      <c r="F815" s="116" t="str">
        <f aca="false">IF(D815&lt;&gt;0,IF(E815/D815&gt;=100,"&gt;&gt;100",E815/D815*100),"-")</f>
        <v>-</v>
      </c>
    </row>
    <row r="816" customFormat="false" ht="12" hidden="false" customHeight="false" outlineLevel="0" collapsed="false">
      <c r="A816" s="113" t="s">
        <v>1691</v>
      </c>
      <c r="B816" s="117" t="s">
        <v>1692</v>
      </c>
      <c r="C816" s="114" t="s">
        <v>1691</v>
      </c>
      <c r="D816" s="115" t="n">
        <v>0</v>
      </c>
      <c r="E816" s="115"/>
      <c r="F816" s="116" t="str">
        <f aca="false">IF(D816&lt;&gt;0,IF(E816/D816&gt;=100,"&gt;&gt;100",E816/D816*100),"-")</f>
        <v>-</v>
      </c>
    </row>
    <row r="817" customFormat="false" ht="22.5" hidden="false" customHeight="false" outlineLevel="0" collapsed="false">
      <c r="A817" s="113" t="s">
        <v>1693</v>
      </c>
      <c r="B817" s="110" t="s">
        <v>1694</v>
      </c>
      <c r="C817" s="114" t="s">
        <v>1693</v>
      </c>
      <c r="D817" s="115" t="n">
        <v>0</v>
      </c>
      <c r="E817" s="115"/>
      <c r="F817" s="116" t="str">
        <f aca="false">IF(D817&lt;&gt;0,IF(E817/D817&gt;=100,"&gt;&gt;100",E817/D817*100),"-")</f>
        <v>-</v>
      </c>
    </row>
    <row r="818" customFormat="false" ht="22.5" hidden="false" customHeight="false" outlineLevel="0" collapsed="false">
      <c r="A818" s="113" t="s">
        <v>1695</v>
      </c>
      <c r="B818" s="110" t="s">
        <v>1696</v>
      </c>
      <c r="C818" s="114" t="s">
        <v>1695</v>
      </c>
      <c r="D818" s="115" t="n">
        <v>0</v>
      </c>
      <c r="E818" s="115"/>
      <c r="F818" s="116" t="str">
        <f aca="false">IF(D818&lt;&gt;0,IF(E818/D818&gt;=100,"&gt;&gt;100",E818/D818*100),"-")</f>
        <v>-</v>
      </c>
    </row>
    <row r="819" customFormat="false" ht="22.5" hidden="false" customHeight="false" outlineLevel="0" collapsed="false">
      <c r="A819" s="113" t="s">
        <v>1697</v>
      </c>
      <c r="B819" s="110" t="s">
        <v>1698</v>
      </c>
      <c r="C819" s="114" t="s">
        <v>1697</v>
      </c>
      <c r="D819" s="115" t="n">
        <v>0</v>
      </c>
      <c r="E819" s="115"/>
      <c r="F819" s="116" t="str">
        <f aca="false">IF(D819&lt;&gt;0,IF(E819/D819&gt;=100,"&gt;&gt;100",E819/D819*100),"-")</f>
        <v>-</v>
      </c>
    </row>
    <row r="820" customFormat="false" ht="22.5" hidden="false" customHeight="false" outlineLevel="0" collapsed="false">
      <c r="A820" s="113" t="s">
        <v>1699</v>
      </c>
      <c r="B820" s="110" t="s">
        <v>1700</v>
      </c>
      <c r="C820" s="114" t="s">
        <v>1699</v>
      </c>
      <c r="D820" s="115" t="n">
        <v>0</v>
      </c>
      <c r="E820" s="115"/>
      <c r="F820" s="116" t="str">
        <f aca="false">IF(D820&lt;&gt;0,IF(E820/D820&gt;=100,"&gt;&gt;100",E820/D820*100),"-")</f>
        <v>-</v>
      </c>
    </row>
    <row r="821" customFormat="false" ht="12.75" hidden="false" customHeight="true" outlineLevel="0" collapsed="false">
      <c r="A821" s="105" t="s">
        <v>1701</v>
      </c>
      <c r="B821" s="106" t="s">
        <v>1702</v>
      </c>
      <c r="C821" s="107" t="s">
        <v>1701</v>
      </c>
      <c r="D821" s="111" t="n">
        <v>0</v>
      </c>
      <c r="E821" s="111"/>
      <c r="F821" s="109" t="str">
        <f aca="false">IF(D821&lt;&gt;0,IF(E821/D821&gt;=100,"&gt;&gt;100",E821/D821*100),"-")</f>
        <v>-</v>
      </c>
    </row>
    <row r="822" customFormat="false" ht="12.75" hidden="false" customHeight="true" outlineLevel="0" collapsed="false">
      <c r="A822" s="105" t="s">
        <v>1703</v>
      </c>
      <c r="B822" s="106" t="s">
        <v>1704</v>
      </c>
      <c r="C822" s="107" t="s">
        <v>1703</v>
      </c>
      <c r="D822" s="111" t="n">
        <v>0</v>
      </c>
      <c r="E822" s="111"/>
      <c r="F822" s="109" t="str">
        <f aca="false">IF(D822&lt;&gt;0,IF(E822/D822&gt;=100,"&gt;&gt;100",E822/D822*100),"-")</f>
        <v>-</v>
      </c>
    </row>
    <row r="823" customFormat="false" ht="12.75" hidden="false" customHeight="true" outlineLevel="0" collapsed="false">
      <c r="A823" s="105" t="s">
        <v>1705</v>
      </c>
      <c r="B823" s="106" t="s">
        <v>1706</v>
      </c>
      <c r="C823" s="107" t="s">
        <v>1705</v>
      </c>
      <c r="D823" s="111" t="n">
        <v>0</v>
      </c>
      <c r="E823" s="111"/>
      <c r="F823" s="109" t="str">
        <f aca="false">IF(D823&lt;&gt;0,IF(E823/D823&gt;=100,"&gt;&gt;100",E823/D823*100),"-")</f>
        <v>-</v>
      </c>
    </row>
    <row r="824" customFormat="false" ht="22.5" hidden="false" customHeight="false" outlineLevel="0" collapsed="false">
      <c r="A824" s="113" t="s">
        <v>1707</v>
      </c>
      <c r="B824" s="110" t="s">
        <v>1708</v>
      </c>
      <c r="C824" s="114" t="s">
        <v>1707</v>
      </c>
      <c r="D824" s="115" t="n">
        <v>0</v>
      </c>
      <c r="E824" s="115"/>
      <c r="F824" s="116" t="str">
        <f aca="false">IF(D824&lt;&gt;0,IF(E824/D824&gt;=100,"&gt;&gt;100",E824/D824*100),"-")</f>
        <v>-</v>
      </c>
    </row>
    <row r="825" customFormat="false" ht="22.5" hidden="false" customHeight="false" outlineLevel="0" collapsed="false">
      <c r="A825" s="113" t="s">
        <v>1709</v>
      </c>
      <c r="B825" s="110" t="s">
        <v>1710</v>
      </c>
      <c r="C825" s="114" t="s">
        <v>1709</v>
      </c>
      <c r="D825" s="115" t="n">
        <v>0</v>
      </c>
      <c r="E825" s="115"/>
      <c r="F825" s="116" t="str">
        <f aca="false">IF(D825&lt;&gt;0,IF(E825/D825&gt;=100,"&gt;&gt;100",E825/D825*100),"-")</f>
        <v>-</v>
      </c>
    </row>
    <row r="826" customFormat="false" ht="22.5" hidden="false" customHeight="false" outlineLevel="0" collapsed="false">
      <c r="A826" s="113" t="s">
        <v>1711</v>
      </c>
      <c r="B826" s="110" t="s">
        <v>1712</v>
      </c>
      <c r="C826" s="114" t="s">
        <v>1711</v>
      </c>
      <c r="D826" s="115" t="n">
        <v>0</v>
      </c>
      <c r="E826" s="115"/>
      <c r="F826" s="116" t="str">
        <f aca="false">IF(D826&lt;&gt;0,IF(E826/D826&gt;=100,"&gt;&gt;100",E826/D826*100),"-")</f>
        <v>-</v>
      </c>
    </row>
    <row r="827" customFormat="false" ht="22.5" hidden="false" customHeight="false" outlineLevel="0" collapsed="false">
      <c r="A827" s="113" t="s">
        <v>1713</v>
      </c>
      <c r="B827" s="110" t="s">
        <v>1714</v>
      </c>
      <c r="C827" s="114" t="s">
        <v>1713</v>
      </c>
      <c r="D827" s="115" t="n">
        <v>0</v>
      </c>
      <c r="E827" s="115"/>
      <c r="F827" s="116" t="str">
        <f aca="false">IF(D827&lt;&gt;0,IF(E827/D827&gt;=100,"&gt;&gt;100",E827/D827*100),"-")</f>
        <v>-</v>
      </c>
    </row>
    <row r="828" customFormat="false" ht="22.5" hidden="false" customHeight="false" outlineLevel="0" collapsed="false">
      <c r="A828" s="113" t="s">
        <v>1715</v>
      </c>
      <c r="B828" s="110" t="s">
        <v>1716</v>
      </c>
      <c r="C828" s="114" t="s">
        <v>1715</v>
      </c>
      <c r="D828" s="115" t="n">
        <v>0</v>
      </c>
      <c r="E828" s="115"/>
      <c r="F828" s="116" t="str">
        <f aca="false">IF(D828&lt;&gt;0,IF(E828/D828&gt;=100,"&gt;&gt;100",E828/D828*100),"-")</f>
        <v>-</v>
      </c>
    </row>
    <row r="829" customFormat="false" ht="22.5" hidden="false" customHeight="false" outlineLevel="0" collapsed="false">
      <c r="A829" s="113" t="s">
        <v>1717</v>
      </c>
      <c r="B829" s="110" t="s">
        <v>1718</v>
      </c>
      <c r="C829" s="114" t="s">
        <v>1717</v>
      </c>
      <c r="D829" s="115" t="n">
        <v>0</v>
      </c>
      <c r="E829" s="115"/>
      <c r="F829" s="116" t="str">
        <f aca="false">IF(D829&lt;&gt;0,IF(E829/D829&gt;=100,"&gt;&gt;100",E829/D829*100),"-")</f>
        <v>-</v>
      </c>
    </row>
    <row r="830" customFormat="false" ht="12" hidden="false" customHeight="false" outlineLevel="0" collapsed="false">
      <c r="A830" s="113" t="s">
        <v>1719</v>
      </c>
      <c r="B830" s="110" t="s">
        <v>1720</v>
      </c>
      <c r="C830" s="114" t="s">
        <v>1719</v>
      </c>
      <c r="D830" s="115" t="n">
        <v>0</v>
      </c>
      <c r="E830" s="115"/>
      <c r="F830" s="116" t="str">
        <f aca="false">IF(D830&lt;&gt;0,IF(E830/D830&gt;=100,"&gt;&gt;100",E830/D830*100),"-")</f>
        <v>-</v>
      </c>
    </row>
    <row r="831" customFormat="false" ht="12.75" hidden="false" customHeight="true" outlineLevel="0" collapsed="false">
      <c r="A831" s="113" t="s">
        <v>1721</v>
      </c>
      <c r="B831" s="110" t="s">
        <v>1722</v>
      </c>
      <c r="C831" s="114" t="s">
        <v>1721</v>
      </c>
      <c r="D831" s="115" t="n">
        <v>0</v>
      </c>
      <c r="E831" s="115"/>
      <c r="F831" s="116" t="str">
        <f aca="false">IF(D831&lt;&gt;0,IF(E831/D831&gt;=100,"&gt;&gt;100",E831/D831*100),"-")</f>
        <v>-</v>
      </c>
    </row>
    <row r="832" customFormat="false" ht="12.75" hidden="false" customHeight="true" outlineLevel="0" collapsed="false">
      <c r="A832" s="113" t="s">
        <v>1723</v>
      </c>
      <c r="B832" s="110" t="s">
        <v>1724</v>
      </c>
      <c r="C832" s="114" t="s">
        <v>1723</v>
      </c>
      <c r="D832" s="115" t="n">
        <v>0</v>
      </c>
      <c r="E832" s="115"/>
      <c r="F832" s="116" t="str">
        <f aca="false">IF(D832&lt;&gt;0,IF(E832/D832&gt;=100,"&gt;&gt;100",E832/D832*100),"-")</f>
        <v>-</v>
      </c>
    </row>
    <row r="833" customFormat="false" ht="22.5" hidden="false" customHeight="false" outlineLevel="0" collapsed="false">
      <c r="A833" s="113" t="s">
        <v>1725</v>
      </c>
      <c r="B833" s="110" t="s">
        <v>1726</v>
      </c>
      <c r="C833" s="114" t="s">
        <v>1725</v>
      </c>
      <c r="D833" s="115" t="n">
        <v>0</v>
      </c>
      <c r="E833" s="115"/>
      <c r="F833" s="116" t="str">
        <f aca="false">IF(D833&lt;&gt;0,IF(E833/D833&gt;=100,"&gt;&gt;100",E833/D833*100),"-")</f>
        <v>-</v>
      </c>
    </row>
    <row r="834" customFormat="false" ht="22.5" hidden="false" customHeight="false" outlineLevel="0" collapsed="false">
      <c r="A834" s="113" t="s">
        <v>1727</v>
      </c>
      <c r="B834" s="110" t="s">
        <v>1728</v>
      </c>
      <c r="C834" s="114" t="s">
        <v>1727</v>
      </c>
      <c r="D834" s="115" t="n">
        <v>0</v>
      </c>
      <c r="E834" s="115"/>
      <c r="F834" s="116" t="str">
        <f aca="false">IF(D834&lt;&gt;0,IF(E834/D834&gt;=100,"&gt;&gt;100",E834/D834*100),"-")</f>
        <v>-</v>
      </c>
    </row>
    <row r="835" customFormat="false" ht="12.75" hidden="false" customHeight="true" outlineLevel="0" collapsed="false">
      <c r="A835" s="113" t="s">
        <v>1729</v>
      </c>
      <c r="B835" s="110" t="s">
        <v>1730</v>
      </c>
      <c r="C835" s="114" t="s">
        <v>1729</v>
      </c>
      <c r="D835" s="115" t="n">
        <v>0</v>
      </c>
      <c r="E835" s="115"/>
      <c r="F835" s="116" t="str">
        <f aca="false">IF(D835&lt;&gt;0,IF(E835/D835&gt;=100,"&gt;&gt;100",E835/D835*100),"-")</f>
        <v>-</v>
      </c>
    </row>
    <row r="836" customFormat="false" ht="12.75" hidden="false" customHeight="true" outlineLevel="0" collapsed="false">
      <c r="A836" s="113" t="s">
        <v>1731</v>
      </c>
      <c r="B836" s="110" t="s">
        <v>1732</v>
      </c>
      <c r="C836" s="114" t="s">
        <v>1731</v>
      </c>
      <c r="D836" s="115" t="n">
        <v>0</v>
      </c>
      <c r="E836" s="115"/>
      <c r="F836" s="116" t="str">
        <f aca="false">IF(D836&lt;&gt;0,IF(E836/D836&gt;=100,"&gt;&gt;100",E836/D836*100),"-")</f>
        <v>-</v>
      </c>
    </row>
    <row r="837" customFormat="false" ht="12.75" hidden="false" customHeight="true" outlineLevel="0" collapsed="false">
      <c r="A837" s="113" t="s">
        <v>1733</v>
      </c>
      <c r="B837" s="110" t="s">
        <v>1734</v>
      </c>
      <c r="C837" s="114" t="s">
        <v>1733</v>
      </c>
      <c r="D837" s="115" t="n">
        <v>0</v>
      </c>
      <c r="E837" s="115"/>
      <c r="F837" s="116" t="str">
        <f aca="false">IF(D837&lt;&gt;0,IF(E837/D837&gt;=100,"&gt;&gt;100",E837/D837*100),"-")</f>
        <v>-</v>
      </c>
    </row>
    <row r="838" customFormat="false" ht="12.75" hidden="false" customHeight="true" outlineLevel="0" collapsed="false">
      <c r="A838" s="113" t="s">
        <v>1735</v>
      </c>
      <c r="B838" s="110" t="s">
        <v>1736</v>
      </c>
      <c r="C838" s="114" t="s">
        <v>1735</v>
      </c>
      <c r="D838" s="115" t="n">
        <v>0</v>
      </c>
      <c r="E838" s="115"/>
      <c r="F838" s="116" t="str">
        <f aca="false">IF(D838&lt;&gt;0,IF(E838/D838&gt;=100,"&gt;&gt;100",E838/D838*100),"-")</f>
        <v>-</v>
      </c>
    </row>
    <row r="839" customFormat="false" ht="12.75" hidden="false" customHeight="true" outlineLevel="0" collapsed="false">
      <c r="A839" s="105" t="s">
        <v>1737</v>
      </c>
      <c r="B839" s="106" t="s">
        <v>1738</v>
      </c>
      <c r="C839" s="107" t="s">
        <v>1737</v>
      </c>
      <c r="D839" s="111" t="n">
        <v>0</v>
      </c>
      <c r="E839" s="111"/>
      <c r="F839" s="109" t="str">
        <f aca="false">IF(D839&lt;&gt;0,IF(E839/D839&gt;=100,"&gt;&gt;100",E839/D839*100),"-")</f>
        <v>-</v>
      </c>
    </row>
    <row r="840" customFormat="false" ht="12.75" hidden="false" customHeight="true" outlineLevel="0" collapsed="false">
      <c r="A840" s="105" t="s">
        <v>1739</v>
      </c>
      <c r="B840" s="106" t="s">
        <v>1740</v>
      </c>
      <c r="C840" s="107" t="s">
        <v>1739</v>
      </c>
      <c r="D840" s="111" t="n">
        <v>0</v>
      </c>
      <c r="E840" s="111"/>
      <c r="F840" s="109" t="str">
        <f aca="false">IF(D840&lt;&gt;0,IF(E840/D840&gt;=100,"&gt;&gt;100",E840/D840*100),"-")</f>
        <v>-</v>
      </c>
    </row>
    <row r="841" customFormat="false" ht="12.75" hidden="false" customHeight="true" outlineLevel="0" collapsed="false">
      <c r="A841" s="105" t="s">
        <v>1741</v>
      </c>
      <c r="B841" s="106" t="s">
        <v>1742</v>
      </c>
      <c r="C841" s="107" t="s">
        <v>1741</v>
      </c>
      <c r="D841" s="111" t="n">
        <v>0</v>
      </c>
      <c r="E841" s="111"/>
      <c r="F841" s="109" t="str">
        <f aca="false">IF(D841&lt;&gt;0,IF(E841/D841&gt;=100,"&gt;&gt;100",E841/D841*100),"-")</f>
        <v>-</v>
      </c>
    </row>
    <row r="842" customFormat="false" ht="12.75" hidden="false" customHeight="true" outlineLevel="0" collapsed="false">
      <c r="A842" s="105" t="s">
        <v>1743</v>
      </c>
      <c r="B842" s="106" t="s">
        <v>1744</v>
      </c>
      <c r="C842" s="107" t="s">
        <v>1743</v>
      </c>
      <c r="D842" s="111" t="n">
        <v>0</v>
      </c>
      <c r="E842" s="111"/>
      <c r="F842" s="109" t="str">
        <f aca="false">IF(D842&lt;&gt;0,IF(E842/D842&gt;=100,"&gt;&gt;100",E842/D842*100),"-")</f>
        <v>-</v>
      </c>
    </row>
    <row r="843" customFormat="false" ht="12.75" hidden="false" customHeight="true" outlineLevel="0" collapsed="false">
      <c r="A843" s="105" t="s">
        <v>1745</v>
      </c>
      <c r="B843" s="106" t="s">
        <v>1746</v>
      </c>
      <c r="C843" s="107" t="s">
        <v>1745</v>
      </c>
      <c r="D843" s="111" t="n">
        <v>0</v>
      </c>
      <c r="E843" s="111"/>
      <c r="F843" s="109" t="str">
        <f aca="false">IF(D843&lt;&gt;0,IF(E843/D843&gt;=100,"&gt;&gt;100",E843/D843*100),"-")</f>
        <v>-</v>
      </c>
    </row>
    <row r="844" customFormat="false" ht="12.75" hidden="false" customHeight="true" outlineLevel="0" collapsed="false">
      <c r="A844" s="105" t="s">
        <v>1747</v>
      </c>
      <c r="B844" s="106" t="s">
        <v>1748</v>
      </c>
      <c r="C844" s="107" t="s">
        <v>1747</v>
      </c>
      <c r="D844" s="111" t="n">
        <v>0</v>
      </c>
      <c r="E844" s="111"/>
      <c r="F844" s="109" t="str">
        <f aca="false">IF(D844&lt;&gt;0,IF(E844/D844&gt;=100,"&gt;&gt;100",E844/D844*100),"-")</f>
        <v>-</v>
      </c>
    </row>
    <row r="845" customFormat="false" ht="12.75" hidden="false" customHeight="true" outlineLevel="0" collapsed="false">
      <c r="A845" s="105" t="s">
        <v>1749</v>
      </c>
      <c r="B845" s="106" t="s">
        <v>1750</v>
      </c>
      <c r="C845" s="107" t="s">
        <v>1749</v>
      </c>
      <c r="D845" s="111" t="n">
        <v>0</v>
      </c>
      <c r="E845" s="111"/>
      <c r="F845" s="109" t="str">
        <f aca="false">IF(D845&lt;&gt;0,IF(E845/D845&gt;=100,"&gt;&gt;100",E845/D845*100),"-")</f>
        <v>-</v>
      </c>
    </row>
    <row r="846" customFormat="false" ht="12.75" hidden="false" customHeight="true" outlineLevel="0" collapsed="false">
      <c r="A846" s="105" t="n">
        <v>37215</v>
      </c>
      <c r="B846" s="106" t="s">
        <v>1751</v>
      </c>
      <c r="C846" s="107" t="s">
        <v>1752</v>
      </c>
      <c r="D846" s="111" t="n">
        <v>0</v>
      </c>
      <c r="E846" s="111"/>
      <c r="F846" s="109" t="str">
        <f aca="false">IF(D846&lt;&gt;0,IF(E846/D846&gt;=100,"&gt;&gt;100",E846/D846*100),"-")</f>
        <v>-</v>
      </c>
    </row>
    <row r="847" customFormat="false" ht="22.5" hidden="false" customHeight="false" outlineLevel="0" collapsed="false">
      <c r="A847" s="105" t="n">
        <v>37216</v>
      </c>
      <c r="B847" s="112" t="s">
        <v>1753</v>
      </c>
      <c r="C847" s="107" t="s">
        <v>1754</v>
      </c>
      <c r="D847" s="111" t="n">
        <v>0</v>
      </c>
      <c r="E847" s="111"/>
      <c r="F847" s="109" t="str">
        <f aca="false">IF(D847&lt;&gt;0,IF(E847/D847&gt;=100,"&gt;&gt;100",E847/D847*100),"-")</f>
        <v>-</v>
      </c>
    </row>
    <row r="848" customFormat="false" ht="12.75" hidden="false" customHeight="true" outlineLevel="0" collapsed="false">
      <c r="A848" s="105" t="n">
        <v>37217</v>
      </c>
      <c r="B848" s="106" t="s">
        <v>1755</v>
      </c>
      <c r="C848" s="107" t="s">
        <v>1756</v>
      </c>
      <c r="D848" s="111" t="n">
        <v>0</v>
      </c>
      <c r="E848" s="111"/>
      <c r="F848" s="109" t="str">
        <f aca="false">IF(D848&lt;&gt;0,IF(E848/D848&gt;=100,"&gt;&gt;100",E848/D848*100),"-")</f>
        <v>-</v>
      </c>
    </row>
    <row r="849" customFormat="false" ht="12.75" hidden="false" customHeight="true" outlineLevel="0" collapsed="false">
      <c r="A849" s="105" t="n">
        <v>37218</v>
      </c>
      <c r="B849" s="106" t="s">
        <v>1757</v>
      </c>
      <c r="C849" s="107" t="s">
        <v>1758</v>
      </c>
      <c r="D849" s="111" t="n">
        <v>0</v>
      </c>
      <c r="E849" s="111"/>
      <c r="F849" s="109" t="str">
        <f aca="false">IF(D849&lt;&gt;0,IF(E849/D849&gt;=100,"&gt;&gt;100",E849/D849*100),"-")</f>
        <v>-</v>
      </c>
    </row>
    <row r="850" customFormat="false" ht="12.75" hidden="false" customHeight="true" outlineLevel="0" collapsed="false">
      <c r="A850" s="105" t="n">
        <v>37219</v>
      </c>
      <c r="B850" s="106" t="s">
        <v>1759</v>
      </c>
      <c r="C850" s="107" t="s">
        <v>1760</v>
      </c>
      <c r="D850" s="111" t="n">
        <v>0</v>
      </c>
      <c r="E850" s="111"/>
      <c r="F850" s="109" t="str">
        <f aca="false">IF(D850&lt;&gt;0,IF(E850/D850&gt;=100,"&gt;&gt;100",E850/D850*100),"-")</f>
        <v>-</v>
      </c>
    </row>
    <row r="851" customFormat="false" ht="12.75" hidden="false" customHeight="true" outlineLevel="0" collapsed="false">
      <c r="A851" s="105" t="n">
        <v>37221</v>
      </c>
      <c r="B851" s="106" t="s">
        <v>1761</v>
      </c>
      <c r="C851" s="107" t="s">
        <v>1762</v>
      </c>
      <c r="D851" s="111" t="n">
        <v>0</v>
      </c>
      <c r="E851" s="111"/>
      <c r="F851" s="109" t="str">
        <f aca="false">IF(D851&lt;&gt;0,IF(E851/D851&gt;=100,"&gt;&gt;100",E851/D851*100),"-")</f>
        <v>-</v>
      </c>
    </row>
    <row r="852" customFormat="false" ht="12.75" hidden="false" customHeight="true" outlineLevel="0" collapsed="false">
      <c r="A852" s="105" t="s">
        <v>1763</v>
      </c>
      <c r="B852" s="106" t="s">
        <v>1740</v>
      </c>
      <c r="C852" s="107" t="s">
        <v>1763</v>
      </c>
      <c r="D852" s="111" t="n">
        <v>0</v>
      </c>
      <c r="E852" s="111"/>
      <c r="F852" s="109" t="str">
        <f aca="false">IF(D852&lt;&gt;0,IF(E852/D852&gt;=100,"&gt;&gt;100",E852/D852*100),"-")</f>
        <v>-</v>
      </c>
    </row>
    <row r="853" customFormat="false" ht="12.75" hidden="false" customHeight="true" outlineLevel="0" collapsed="false">
      <c r="A853" s="105" t="s">
        <v>1764</v>
      </c>
      <c r="B853" s="106" t="s">
        <v>1765</v>
      </c>
      <c r="C853" s="107" t="s">
        <v>1764</v>
      </c>
      <c r="D853" s="111" t="n">
        <v>0</v>
      </c>
      <c r="E853" s="111"/>
      <c r="F853" s="109" t="str">
        <f aca="false">IF(D853&lt;&gt;0,IF(E853/D853&gt;=100,"&gt;&gt;100",E853/D853*100),"-")</f>
        <v>-</v>
      </c>
    </row>
    <row r="854" customFormat="false" ht="12.75" hidden="false" customHeight="true" outlineLevel="0" collapsed="false">
      <c r="A854" s="105" t="s">
        <v>1766</v>
      </c>
      <c r="B854" s="106" t="s">
        <v>1767</v>
      </c>
      <c r="C854" s="107" t="s">
        <v>1766</v>
      </c>
      <c r="D854" s="111" t="n">
        <v>0</v>
      </c>
      <c r="E854" s="111"/>
      <c r="F854" s="109" t="str">
        <f aca="false">IF(D854&lt;&gt;0,IF(E854/D854&gt;=100,"&gt;&gt;100",E854/D854*100),"-")</f>
        <v>-</v>
      </c>
    </row>
    <row r="855" customFormat="false" ht="12.75" hidden="false" customHeight="true" outlineLevel="0" collapsed="false">
      <c r="A855" s="105" t="s">
        <v>1768</v>
      </c>
      <c r="B855" s="106" t="s">
        <v>1769</v>
      </c>
      <c r="C855" s="107" t="s">
        <v>1768</v>
      </c>
      <c r="D855" s="111" t="n">
        <v>0</v>
      </c>
      <c r="E855" s="111"/>
      <c r="F855" s="109" t="str">
        <f aca="false">IF(D855&lt;&gt;0,IF(E855/D855&gt;=100,"&gt;&gt;100",E855/D855*100),"-")</f>
        <v>-</v>
      </c>
    </row>
    <row r="856" customFormat="false" ht="12.75" hidden="false" customHeight="true" outlineLevel="0" collapsed="false">
      <c r="A856" s="105" t="n">
        <v>38117</v>
      </c>
      <c r="B856" s="106" t="s">
        <v>1770</v>
      </c>
      <c r="C856" s="107" t="s">
        <v>1771</v>
      </c>
      <c r="D856" s="111" t="n">
        <v>0</v>
      </c>
      <c r="E856" s="111"/>
      <c r="F856" s="109" t="str">
        <f aca="false">IF(D856&lt;&gt;0,IF(E856/D856&gt;=100,"&gt;&gt;100",E856/D856*100),"-")</f>
        <v>-</v>
      </c>
    </row>
    <row r="857" customFormat="false" ht="12.75" hidden="false" customHeight="true" outlineLevel="0" collapsed="false">
      <c r="A857" s="105" t="n">
        <v>38612</v>
      </c>
      <c r="B857" s="106" t="s">
        <v>1772</v>
      </c>
      <c r="C857" s="107" t="s">
        <v>1773</v>
      </c>
      <c r="D857" s="111" t="n">
        <v>0</v>
      </c>
      <c r="E857" s="111"/>
      <c r="F857" s="109" t="str">
        <f aca="false">IF(D857&lt;&gt;0,IF(E857/D857&gt;=100,"&gt;&gt;100",E857/D857*100),"-")</f>
        <v>-</v>
      </c>
    </row>
    <row r="858" customFormat="false" ht="12.75" hidden="false" customHeight="true" outlineLevel="0" collapsed="false">
      <c r="A858" s="105" t="n">
        <v>38613</v>
      </c>
      <c r="B858" s="106" t="s">
        <v>1774</v>
      </c>
      <c r="C858" s="107" t="s">
        <v>1775</v>
      </c>
      <c r="D858" s="111" t="n">
        <v>0</v>
      </c>
      <c r="E858" s="111"/>
      <c r="F858" s="109" t="str">
        <f aca="false">IF(D858&lt;&gt;0,IF(E858/D858&gt;=100,"&gt;&gt;100",E858/D858*100),"-")</f>
        <v>-</v>
      </c>
    </row>
    <row r="859" customFormat="false" ht="12.75" hidden="false" customHeight="true" outlineLevel="0" collapsed="false">
      <c r="A859" s="105" t="n">
        <v>38614</v>
      </c>
      <c r="B859" s="106" t="s">
        <v>1776</v>
      </c>
      <c r="C859" s="107" t="s">
        <v>1777</v>
      </c>
      <c r="D859" s="111" t="n">
        <v>0</v>
      </c>
      <c r="E859" s="111"/>
      <c r="F859" s="109" t="str">
        <f aca="false">IF(D859&lt;&gt;0,IF(E859/D859&gt;=100,"&gt;&gt;100",E859/D859*100),"-")</f>
        <v>-</v>
      </c>
    </row>
    <row r="860" customFormat="false" ht="12.75" hidden="false" customHeight="true" outlineLevel="0" collapsed="false">
      <c r="A860" s="105" t="n">
        <v>38615</v>
      </c>
      <c r="B860" s="106" t="s">
        <v>1778</v>
      </c>
      <c r="C860" s="107" t="s">
        <v>1779</v>
      </c>
      <c r="D860" s="111" t="n">
        <v>0</v>
      </c>
      <c r="E860" s="111"/>
      <c r="F860" s="109" t="str">
        <f aca="false">IF(D860&lt;&gt;0,IF(E860/D860&gt;=100,"&gt;&gt;100",E860/D860*100),"-")</f>
        <v>-</v>
      </c>
    </row>
    <row r="861" customFormat="false" ht="12.75" hidden="false" customHeight="true" outlineLevel="0" collapsed="false">
      <c r="A861" s="105" t="n">
        <v>38622</v>
      </c>
      <c r="B861" s="106" t="s">
        <v>1780</v>
      </c>
      <c r="C861" s="107" t="s">
        <v>1781</v>
      </c>
      <c r="D861" s="111" t="n">
        <v>0</v>
      </c>
      <c r="E861" s="111"/>
      <c r="F861" s="109" t="str">
        <f aca="false">IF(D861&lt;&gt;0,IF(E861/D861&gt;=100,"&gt;&gt;100",E861/D861*100),"-")</f>
        <v>-</v>
      </c>
    </row>
    <row r="862" customFormat="false" ht="12.75" hidden="false" customHeight="true" outlineLevel="0" collapsed="false">
      <c r="A862" s="105" t="n">
        <v>38623</v>
      </c>
      <c r="B862" s="106" t="s">
        <v>1782</v>
      </c>
      <c r="C862" s="107" t="s">
        <v>1783</v>
      </c>
      <c r="D862" s="111" t="n">
        <v>0</v>
      </c>
      <c r="E862" s="111"/>
      <c r="F862" s="109" t="str">
        <f aca="false">IF(D862&lt;&gt;0,IF(E862/D862&gt;=100,"&gt;&gt;100",E862/D862*100),"-")</f>
        <v>-</v>
      </c>
    </row>
    <row r="863" customFormat="false" ht="12.75" hidden="false" customHeight="true" outlineLevel="0" collapsed="false">
      <c r="A863" s="105" t="n">
        <v>38624</v>
      </c>
      <c r="B863" s="106" t="s">
        <v>1784</v>
      </c>
      <c r="C863" s="107" t="s">
        <v>1785</v>
      </c>
      <c r="D863" s="111" t="n">
        <v>0</v>
      </c>
      <c r="E863" s="111"/>
      <c r="F863" s="109" t="str">
        <f aca="false">IF(D863&lt;&gt;0,IF(E863/D863&gt;=100,"&gt;&gt;100",E863/D863*100),"-")</f>
        <v>-</v>
      </c>
    </row>
    <row r="864" customFormat="false" ht="12.75" hidden="false" customHeight="true" outlineLevel="0" collapsed="false">
      <c r="A864" s="105" t="n">
        <v>38625</v>
      </c>
      <c r="B864" s="106" t="s">
        <v>1786</v>
      </c>
      <c r="C864" s="107" t="s">
        <v>1787</v>
      </c>
      <c r="D864" s="111" t="n">
        <v>0</v>
      </c>
      <c r="E864" s="111"/>
      <c r="F864" s="109" t="str">
        <f aca="false">IF(D864&lt;&gt;0,IF(E864/D864&gt;=100,"&gt;&gt;100",E864/D864*100),"-")</f>
        <v>-</v>
      </c>
    </row>
    <row r="865" customFormat="false" ht="12.75" hidden="false" customHeight="true" outlineLevel="0" collapsed="false">
      <c r="A865" s="105" t="s">
        <v>1788</v>
      </c>
      <c r="B865" s="106" t="s">
        <v>1789</v>
      </c>
      <c r="C865" s="107" t="s">
        <v>1788</v>
      </c>
      <c r="D865" s="111" t="n">
        <v>0</v>
      </c>
      <c r="E865" s="111"/>
      <c r="F865" s="109" t="str">
        <f aca="false">IF(D865&lt;&gt;0,IF(E865/D865&gt;=100,"&gt;&gt;100",E865/D865*100),"-")</f>
        <v>-</v>
      </c>
    </row>
    <row r="866" customFormat="false" ht="12.75" hidden="false" customHeight="true" outlineLevel="0" collapsed="false">
      <c r="A866" s="105" t="n">
        <v>38631</v>
      </c>
      <c r="B866" s="106" t="s">
        <v>1790</v>
      </c>
      <c r="C866" s="107" t="s">
        <v>1791</v>
      </c>
      <c r="D866" s="111" t="n">
        <v>0</v>
      </c>
      <c r="E866" s="111"/>
      <c r="F866" s="109" t="str">
        <f aca="false">IF(D866&lt;&gt;0,IF(E866/D866&gt;=100,"&gt;&gt;100",E866/D866*100),"-")</f>
        <v>-</v>
      </c>
    </row>
    <row r="867" customFormat="false" ht="12.75" hidden="false" customHeight="true" outlineLevel="0" collapsed="false">
      <c r="A867" s="105" t="n">
        <v>38632</v>
      </c>
      <c r="B867" s="106" t="s">
        <v>1792</v>
      </c>
      <c r="C867" s="107" t="s">
        <v>1793</v>
      </c>
      <c r="D867" s="111" t="n">
        <v>0</v>
      </c>
      <c r="E867" s="111"/>
      <c r="F867" s="109" t="str">
        <f aca="false">IF(D867&lt;&gt;0,IF(E867/D867&gt;=100,"&gt;&gt;100",E867/D867*100),"-")</f>
        <v>-</v>
      </c>
    </row>
    <row r="868" customFormat="false" ht="12.75" hidden="false" customHeight="true" outlineLevel="0" collapsed="false">
      <c r="A868" s="105" t="n">
        <v>38641</v>
      </c>
      <c r="B868" s="106" t="s">
        <v>1794</v>
      </c>
      <c r="C868" s="107" t="s">
        <v>1795</v>
      </c>
      <c r="D868" s="111" t="n">
        <v>0</v>
      </c>
      <c r="E868" s="111"/>
      <c r="F868" s="109" t="str">
        <f aca="false">IF(D868&lt;&gt;0,IF(E868/D868&gt;=100,"&gt;&gt;100",E868/D868*100),"-")</f>
        <v>-</v>
      </c>
    </row>
    <row r="869" customFormat="false" ht="12.75" hidden="false" customHeight="true" outlineLevel="0" collapsed="false">
      <c r="A869" s="105" t="s">
        <v>1796</v>
      </c>
      <c r="B869" s="106" t="s">
        <v>1797</v>
      </c>
      <c r="C869" s="107" t="s">
        <v>1796</v>
      </c>
      <c r="D869" s="111" t="n">
        <v>0</v>
      </c>
      <c r="E869" s="111"/>
      <c r="F869" s="109" t="str">
        <f aca="false">IF(D869&lt;&gt;0,IF(E869/D869&gt;=100,"&gt;&gt;100",E869/D869*100),"-")</f>
        <v>-</v>
      </c>
    </row>
    <row r="870" customFormat="false" ht="22.5" hidden="false" customHeight="false" outlineLevel="0" collapsed="false">
      <c r="A870" s="105" t="s">
        <v>1798</v>
      </c>
      <c r="B870" s="106" t="s">
        <v>1799</v>
      </c>
      <c r="C870" s="107" t="s">
        <v>1798</v>
      </c>
      <c r="D870" s="111" t="n">
        <v>0</v>
      </c>
      <c r="E870" s="111"/>
      <c r="F870" s="109" t="str">
        <f aca="false">IF(D870&lt;&gt;0,IF(E870/D870&gt;=100,"&gt;&gt;100",E870/D870*100),"-")</f>
        <v>-</v>
      </c>
    </row>
    <row r="871" customFormat="false" ht="22.5" hidden="false" customHeight="false" outlineLevel="0" collapsed="false">
      <c r="A871" s="105" t="s">
        <v>1800</v>
      </c>
      <c r="B871" s="106" t="s">
        <v>1801</v>
      </c>
      <c r="C871" s="107" t="s">
        <v>1800</v>
      </c>
      <c r="D871" s="111" t="n">
        <v>0</v>
      </c>
      <c r="E871" s="111"/>
      <c r="F871" s="109" t="str">
        <f aca="false">IF(D871&lt;&gt;0,IF(E871/D871&gt;=100,"&gt;&gt;100",E871/D871*100),"-")</f>
        <v>-</v>
      </c>
    </row>
    <row r="872" customFormat="false" ht="12.75" hidden="false" customHeight="true" outlineLevel="0" collapsed="false">
      <c r="A872" s="105" t="s">
        <v>1802</v>
      </c>
      <c r="B872" s="106" t="s">
        <v>1803</v>
      </c>
      <c r="C872" s="107" t="s">
        <v>1802</v>
      </c>
      <c r="D872" s="111" t="n">
        <v>0</v>
      </c>
      <c r="E872" s="111"/>
      <c r="F872" s="109" t="str">
        <f aca="false">IF(D872&lt;&gt;0,IF(E872/D872&gt;=100,"&gt;&gt;100",E872/D872*100),"-")</f>
        <v>-</v>
      </c>
    </row>
    <row r="873" customFormat="false" ht="22.5" hidden="false" customHeight="false" outlineLevel="0" collapsed="false">
      <c r="A873" s="105" t="n">
        <v>81212</v>
      </c>
      <c r="B873" s="106" t="s">
        <v>1804</v>
      </c>
      <c r="C873" s="107" t="s">
        <v>1805</v>
      </c>
      <c r="D873" s="111" t="n">
        <v>0</v>
      </c>
      <c r="E873" s="111"/>
      <c r="F873" s="109" t="str">
        <f aca="false">IF(D873&lt;&gt;0,IF(E873/D873&gt;=100,"&gt;&gt;100",E873/D873*100),"-")</f>
        <v>-</v>
      </c>
    </row>
    <row r="874" customFormat="false" ht="12.75" hidden="false" customHeight="true" outlineLevel="0" collapsed="false">
      <c r="A874" s="105" t="n">
        <v>81322</v>
      </c>
      <c r="B874" s="106" t="s">
        <v>1806</v>
      </c>
      <c r="C874" s="107" t="s">
        <v>1807</v>
      </c>
      <c r="D874" s="111" t="n">
        <v>0</v>
      </c>
      <c r="E874" s="111"/>
      <c r="F874" s="109" t="str">
        <f aca="false">IF(D874&lt;&gt;0,IF(E874/D874&gt;=100,"&gt;&gt;100",E874/D874*100),"-")</f>
        <v>-</v>
      </c>
    </row>
    <row r="875" customFormat="false" ht="12" hidden="false" customHeight="false" outlineLevel="0" collapsed="false">
      <c r="A875" s="105" t="n">
        <v>81332</v>
      </c>
      <c r="B875" s="106" t="s">
        <v>1808</v>
      </c>
      <c r="C875" s="107" t="s">
        <v>1809</v>
      </c>
      <c r="D875" s="111" t="n">
        <v>0</v>
      </c>
      <c r="E875" s="111"/>
      <c r="F875" s="109" t="str">
        <f aca="false">IF(D875&lt;&gt;0,IF(E875/D875&gt;=100,"&gt;&gt;100",E875/D875*100),"-")</f>
        <v>-</v>
      </c>
    </row>
    <row r="876" customFormat="false" ht="22.5" hidden="false" customHeight="false" outlineLevel="0" collapsed="false">
      <c r="A876" s="105" t="n">
        <v>81342</v>
      </c>
      <c r="B876" s="106" t="s">
        <v>1810</v>
      </c>
      <c r="C876" s="107" t="s">
        <v>1811</v>
      </c>
      <c r="D876" s="111" t="n">
        <v>0</v>
      </c>
      <c r="E876" s="111"/>
      <c r="F876" s="109" t="str">
        <f aca="false">IF(D876&lt;&gt;0,IF(E876/D876&gt;=100,"&gt;&gt;100",E876/D876*100),"-")</f>
        <v>-</v>
      </c>
    </row>
    <row r="877" customFormat="false" ht="12.75" hidden="false" customHeight="true" outlineLevel="0" collapsed="false">
      <c r="A877" s="105" t="n">
        <v>81411</v>
      </c>
      <c r="B877" s="106" t="s">
        <v>1812</v>
      </c>
      <c r="C877" s="107" t="s">
        <v>1813</v>
      </c>
      <c r="D877" s="111" t="n">
        <v>0</v>
      </c>
      <c r="E877" s="111"/>
      <c r="F877" s="109" t="str">
        <f aca="false">IF(D877&lt;&gt;0,IF(E877/D877&gt;=100,"&gt;&gt;100",E877/D877*100),"-")</f>
        <v>-</v>
      </c>
    </row>
    <row r="878" customFormat="false" ht="12.75" hidden="false" customHeight="true" outlineLevel="0" collapsed="false">
      <c r="A878" s="105" t="n">
        <v>81412</v>
      </c>
      <c r="B878" s="106" t="s">
        <v>1814</v>
      </c>
      <c r="C878" s="107" t="s">
        <v>1815</v>
      </c>
      <c r="D878" s="111" t="n">
        <v>0</v>
      </c>
      <c r="E878" s="111"/>
      <c r="F878" s="109" t="str">
        <f aca="false">IF(D878&lt;&gt;0,IF(E878/D878&gt;=100,"&gt;&gt;100",E878/D878*100),"-")</f>
        <v>-</v>
      </c>
    </row>
    <row r="879" customFormat="false" ht="22.5" hidden="false" customHeight="false" outlineLevel="0" collapsed="false">
      <c r="A879" s="105" t="n">
        <v>81532</v>
      </c>
      <c r="B879" s="112" t="s">
        <v>1816</v>
      </c>
      <c r="C879" s="107" t="s">
        <v>1817</v>
      </c>
      <c r="D879" s="111" t="n">
        <v>0</v>
      </c>
      <c r="E879" s="111"/>
      <c r="F879" s="109" t="str">
        <f aca="false">IF(D879&lt;&gt;0,IF(E879/D879&gt;=100,"&gt;&gt;100",E879/D879*100),"-")</f>
        <v>-</v>
      </c>
    </row>
    <row r="880" customFormat="false" ht="22.5" hidden="false" customHeight="false" outlineLevel="0" collapsed="false">
      <c r="A880" s="105" t="n">
        <v>81542</v>
      </c>
      <c r="B880" s="112" t="s">
        <v>1818</v>
      </c>
      <c r="C880" s="107" t="s">
        <v>1819</v>
      </c>
      <c r="D880" s="111" t="n">
        <v>0</v>
      </c>
      <c r="E880" s="111"/>
      <c r="F880" s="109" t="str">
        <f aca="false">IF(D880&lt;&gt;0,IF(E880/D880&gt;=100,"&gt;&gt;100",E880/D880*100),"-")</f>
        <v>-</v>
      </c>
    </row>
    <row r="881" customFormat="false" ht="22.5" hidden="false" customHeight="false" outlineLevel="0" collapsed="false">
      <c r="A881" s="105" t="n">
        <v>81552</v>
      </c>
      <c r="B881" s="106" t="s">
        <v>1820</v>
      </c>
      <c r="C881" s="107" t="s">
        <v>1821</v>
      </c>
      <c r="D881" s="111" t="n">
        <v>0</v>
      </c>
      <c r="E881" s="111"/>
      <c r="F881" s="109" t="str">
        <f aca="false">IF(D881&lt;&gt;0,IF(E881/D881&gt;=100,"&gt;&gt;100",E881/D881*100),"-")</f>
        <v>-</v>
      </c>
    </row>
    <row r="882" customFormat="false" ht="22.5" hidden="false" customHeight="false" outlineLevel="0" collapsed="false">
      <c r="A882" s="105" t="n">
        <v>81631</v>
      </c>
      <c r="B882" s="112" t="s">
        <v>1822</v>
      </c>
      <c r="C882" s="107" t="s">
        <v>1823</v>
      </c>
      <c r="D882" s="111" t="n">
        <v>0</v>
      </c>
      <c r="E882" s="111"/>
      <c r="F882" s="109" t="str">
        <f aca="false">IF(D882&lt;&gt;0,IF(E882/D882&gt;=100,"&gt;&gt;100",E882/D882*100),"-")</f>
        <v>-</v>
      </c>
    </row>
    <row r="883" customFormat="false" ht="22.5" hidden="false" customHeight="false" outlineLevel="0" collapsed="false">
      <c r="A883" s="105" t="n">
        <v>81632</v>
      </c>
      <c r="B883" s="106" t="s">
        <v>1824</v>
      </c>
      <c r="C883" s="107" t="s">
        <v>1825</v>
      </c>
      <c r="D883" s="111" t="n">
        <v>0</v>
      </c>
      <c r="E883" s="111"/>
      <c r="F883" s="109" t="str">
        <f aca="false">IF(D883&lt;&gt;0,IF(E883/D883&gt;=100,"&gt;&gt;100",E883/D883*100),"-")</f>
        <v>-</v>
      </c>
    </row>
    <row r="884" customFormat="false" ht="12.75" hidden="false" customHeight="true" outlineLevel="0" collapsed="false">
      <c r="A884" s="105" t="n">
        <v>81641</v>
      </c>
      <c r="B884" s="106" t="s">
        <v>1826</v>
      </c>
      <c r="C884" s="107" t="s">
        <v>1827</v>
      </c>
      <c r="D884" s="111" t="n">
        <v>0</v>
      </c>
      <c r="E884" s="111"/>
      <c r="F884" s="109" t="str">
        <f aca="false">IF(D884&lt;&gt;0,IF(E884/D884&gt;=100,"&gt;&gt;100",E884/D884*100),"-")</f>
        <v>-</v>
      </c>
    </row>
    <row r="885" customFormat="false" ht="12.75" hidden="false" customHeight="true" outlineLevel="0" collapsed="false">
      <c r="A885" s="105" t="n">
        <v>81642</v>
      </c>
      <c r="B885" s="106" t="s">
        <v>1828</v>
      </c>
      <c r="C885" s="107" t="s">
        <v>1829</v>
      </c>
      <c r="D885" s="111" t="n">
        <v>0</v>
      </c>
      <c r="E885" s="111"/>
      <c r="F885" s="109" t="str">
        <f aca="false">IF(D885&lt;&gt;0,IF(E885/D885&gt;=100,"&gt;&gt;100",E885/D885*100),"-")</f>
        <v>-</v>
      </c>
    </row>
    <row r="886" customFormat="false" ht="12.75" hidden="false" customHeight="true" outlineLevel="0" collapsed="false">
      <c r="A886" s="105" t="n">
        <v>81711</v>
      </c>
      <c r="B886" s="106" t="s">
        <v>1830</v>
      </c>
      <c r="C886" s="107" t="s">
        <v>1831</v>
      </c>
      <c r="D886" s="111" t="n">
        <v>0</v>
      </c>
      <c r="E886" s="111"/>
      <c r="F886" s="109" t="str">
        <f aca="false">IF(D886&lt;&gt;0,IF(E886/D886&gt;=100,"&gt;&gt;100",E886/D886*100),"-")</f>
        <v>-</v>
      </c>
    </row>
    <row r="887" customFormat="false" ht="12.75" hidden="false" customHeight="true" outlineLevel="0" collapsed="false">
      <c r="A887" s="105" t="n">
        <v>81712</v>
      </c>
      <c r="B887" s="106" t="s">
        <v>1832</v>
      </c>
      <c r="C887" s="107" t="s">
        <v>1833</v>
      </c>
      <c r="D887" s="111" t="n">
        <v>0</v>
      </c>
      <c r="E887" s="111"/>
      <c r="F887" s="109" t="str">
        <f aca="false">IF(D887&lt;&gt;0,IF(E887/D887&gt;=100,"&gt;&gt;100",E887/D887*100),"-")</f>
        <v>-</v>
      </c>
    </row>
    <row r="888" customFormat="false" ht="12.75" hidden="false" customHeight="true" outlineLevel="0" collapsed="false">
      <c r="A888" s="105" t="n">
        <v>81721</v>
      </c>
      <c r="B888" s="106" t="s">
        <v>1834</v>
      </c>
      <c r="C888" s="107" t="s">
        <v>1835</v>
      </c>
      <c r="D888" s="111" t="n">
        <v>0</v>
      </c>
      <c r="E888" s="111"/>
      <c r="F888" s="109" t="str">
        <f aca="false">IF(D888&lt;&gt;0,IF(E888/D888&gt;=100,"&gt;&gt;100",E888/D888*100),"-")</f>
        <v>-</v>
      </c>
    </row>
    <row r="889" customFormat="false" ht="12.75" hidden="false" customHeight="true" outlineLevel="0" collapsed="false">
      <c r="A889" s="105" t="n">
        <v>81722</v>
      </c>
      <c r="B889" s="106" t="s">
        <v>1836</v>
      </c>
      <c r="C889" s="107" t="s">
        <v>1837</v>
      </c>
      <c r="D889" s="111" t="n">
        <v>0</v>
      </c>
      <c r="E889" s="111"/>
      <c r="F889" s="109" t="str">
        <f aca="false">IF(D889&lt;&gt;0,IF(E889/D889&gt;=100,"&gt;&gt;100",E889/D889*100),"-")</f>
        <v>-</v>
      </c>
    </row>
    <row r="890" customFormat="false" ht="12.75" hidden="false" customHeight="true" outlineLevel="0" collapsed="false">
      <c r="A890" s="105" t="n">
        <v>81731</v>
      </c>
      <c r="B890" s="106" t="s">
        <v>1838</v>
      </c>
      <c r="C890" s="107" t="s">
        <v>1839</v>
      </c>
      <c r="D890" s="111" t="n">
        <v>0</v>
      </c>
      <c r="E890" s="111"/>
      <c r="F890" s="109" t="str">
        <f aca="false">IF(D890&lt;&gt;0,IF(E890/D890&gt;=100,"&gt;&gt;100",E890/D890*100),"-")</f>
        <v>-</v>
      </c>
    </row>
    <row r="891" customFormat="false" ht="12.75" hidden="false" customHeight="true" outlineLevel="0" collapsed="false">
      <c r="A891" s="105" t="n">
        <v>81732</v>
      </c>
      <c r="B891" s="106" t="s">
        <v>1840</v>
      </c>
      <c r="C891" s="107" t="s">
        <v>1841</v>
      </c>
      <c r="D891" s="111" t="n">
        <v>0</v>
      </c>
      <c r="E891" s="111"/>
      <c r="F891" s="109" t="str">
        <f aca="false">IF(D891&lt;&gt;0,IF(E891/D891&gt;=100,"&gt;&gt;100",E891/D891*100),"-")</f>
        <v>-</v>
      </c>
    </row>
    <row r="892" customFormat="false" ht="12.75" hidden="false" customHeight="true" outlineLevel="0" collapsed="false">
      <c r="A892" s="105" t="n">
        <v>81741</v>
      </c>
      <c r="B892" s="106" t="s">
        <v>1842</v>
      </c>
      <c r="C892" s="107" t="s">
        <v>1843</v>
      </c>
      <c r="D892" s="111" t="n">
        <v>0</v>
      </c>
      <c r="E892" s="111"/>
      <c r="F892" s="109" t="str">
        <f aca="false">IF(D892&lt;&gt;0,IF(E892/D892&gt;=100,"&gt;&gt;100",E892/D892*100),"-")</f>
        <v>-</v>
      </c>
    </row>
    <row r="893" customFormat="false" ht="12.75" hidden="false" customHeight="true" outlineLevel="0" collapsed="false">
      <c r="A893" s="105" t="n">
        <v>81742</v>
      </c>
      <c r="B893" s="106" t="s">
        <v>1844</v>
      </c>
      <c r="C893" s="107" t="s">
        <v>1845</v>
      </c>
      <c r="D893" s="111" t="n">
        <v>0</v>
      </c>
      <c r="E893" s="111"/>
      <c r="F893" s="109" t="str">
        <f aca="false">IF(D893&lt;&gt;0,IF(E893/D893&gt;=100,"&gt;&gt;100",E893/D893*100),"-")</f>
        <v>-</v>
      </c>
    </row>
    <row r="894" customFormat="false" ht="12.75" hidden="false" customHeight="true" outlineLevel="0" collapsed="false">
      <c r="A894" s="105" t="n">
        <v>81751</v>
      </c>
      <c r="B894" s="106" t="s">
        <v>1846</v>
      </c>
      <c r="C894" s="107" t="s">
        <v>1847</v>
      </c>
      <c r="D894" s="111" t="n">
        <v>0</v>
      </c>
      <c r="E894" s="111"/>
      <c r="F894" s="109" t="str">
        <f aca="false">IF(D894&lt;&gt;0,IF(E894/D894&gt;=100,"&gt;&gt;100",E894/D894*100),"-")</f>
        <v>-</v>
      </c>
    </row>
    <row r="895" customFormat="false" ht="12.75" hidden="false" customHeight="true" outlineLevel="0" collapsed="false">
      <c r="A895" s="105" t="n">
        <v>81752</v>
      </c>
      <c r="B895" s="106" t="s">
        <v>1848</v>
      </c>
      <c r="C895" s="107" t="s">
        <v>1849</v>
      </c>
      <c r="D895" s="111" t="n">
        <v>0</v>
      </c>
      <c r="E895" s="111"/>
      <c r="F895" s="109" t="str">
        <f aca="false">IF(D895&lt;&gt;0,IF(E895/D895&gt;=100,"&gt;&gt;100",E895/D895*100),"-")</f>
        <v>-</v>
      </c>
    </row>
    <row r="896" customFormat="false" ht="22.5" hidden="false" customHeight="false" outlineLevel="0" collapsed="false">
      <c r="A896" s="113" t="n">
        <v>81761</v>
      </c>
      <c r="B896" s="117" t="s">
        <v>1850</v>
      </c>
      <c r="C896" s="114" t="s">
        <v>1851</v>
      </c>
      <c r="D896" s="115" t="n">
        <v>0</v>
      </c>
      <c r="E896" s="115"/>
      <c r="F896" s="116" t="str">
        <f aca="false">IF(D896&lt;&gt;0,IF(E896/D896&gt;=100,"&gt;&gt;100",E896/D896*100),"-")</f>
        <v>-</v>
      </c>
    </row>
    <row r="897" customFormat="false" ht="22.5" hidden="false" customHeight="false" outlineLevel="0" collapsed="false">
      <c r="A897" s="113" t="n">
        <v>81762</v>
      </c>
      <c r="B897" s="117" t="s">
        <v>1852</v>
      </c>
      <c r="C897" s="114" t="s">
        <v>1853</v>
      </c>
      <c r="D897" s="115" t="n">
        <v>0</v>
      </c>
      <c r="E897" s="115"/>
      <c r="F897" s="116" t="str">
        <f aca="false">IF(D897&lt;&gt;0,IF(E897/D897&gt;=100,"&gt;&gt;100",E897/D897*100),"-")</f>
        <v>-</v>
      </c>
    </row>
    <row r="898" customFormat="false" ht="12" hidden="false" customHeight="false" outlineLevel="0" collapsed="false">
      <c r="A898" s="113" t="n">
        <v>81771</v>
      </c>
      <c r="B898" s="110" t="s">
        <v>1854</v>
      </c>
      <c r="C898" s="114" t="s">
        <v>1855</v>
      </c>
      <c r="D898" s="115" t="n">
        <v>0</v>
      </c>
      <c r="E898" s="115"/>
      <c r="F898" s="116" t="str">
        <f aca="false">IF(D898&lt;&gt;0,IF(E898/D898&gt;=100,"&gt;&gt;100",E898/D898*100),"-")</f>
        <v>-</v>
      </c>
    </row>
    <row r="899" customFormat="false" ht="12" hidden="false" customHeight="false" outlineLevel="0" collapsed="false">
      <c r="A899" s="113" t="n">
        <v>81772</v>
      </c>
      <c r="B899" s="110" t="s">
        <v>1856</v>
      </c>
      <c r="C899" s="114" t="s">
        <v>1857</v>
      </c>
      <c r="D899" s="115" t="n">
        <v>0</v>
      </c>
      <c r="E899" s="115"/>
      <c r="F899" s="116" t="str">
        <f aca="false">IF(D899&lt;&gt;0,IF(E899/D899&gt;=100,"&gt;&gt;100",E899/D899*100),"-")</f>
        <v>-</v>
      </c>
    </row>
    <row r="900" customFormat="false" ht="12.75" hidden="false" customHeight="true" outlineLevel="0" collapsed="false">
      <c r="A900" s="113" t="n">
        <v>82412</v>
      </c>
      <c r="B900" s="110" t="s">
        <v>1858</v>
      </c>
      <c r="C900" s="114" t="s">
        <v>1859</v>
      </c>
      <c r="D900" s="115" t="n">
        <v>0</v>
      </c>
      <c r="E900" s="115"/>
      <c r="F900" s="116" t="str">
        <f aca="false">IF(D900&lt;&gt;0,IF(E900/D900&gt;=100,"&gt;&gt;100",E900/D900*100),"-")</f>
        <v>-</v>
      </c>
    </row>
    <row r="901" customFormat="false" ht="12.75" hidden="false" customHeight="true" outlineLevel="0" collapsed="false">
      <c r="A901" s="113" t="n">
        <v>84132</v>
      </c>
      <c r="B901" s="110" t="s">
        <v>1860</v>
      </c>
      <c r="C901" s="114" t="s">
        <v>1861</v>
      </c>
      <c r="D901" s="115" t="n">
        <v>0</v>
      </c>
      <c r="E901" s="115"/>
      <c r="F901" s="116" t="str">
        <f aca="false">IF(D901&lt;&gt;0,IF(E901/D901&gt;=100,"&gt;&gt;100",E901/D901*100),"-")</f>
        <v>-</v>
      </c>
    </row>
    <row r="902" customFormat="false" ht="12.75" hidden="false" customHeight="true" outlineLevel="0" collapsed="false">
      <c r="A902" s="113" t="n">
        <v>84142</v>
      </c>
      <c r="B902" s="110" t="s">
        <v>1862</v>
      </c>
      <c r="C902" s="114" t="s">
        <v>1863</v>
      </c>
      <c r="D902" s="115" t="n">
        <v>0</v>
      </c>
      <c r="E902" s="115"/>
      <c r="F902" s="116" t="str">
        <f aca="false">IF(D902&lt;&gt;0,IF(E902/D902&gt;=100,"&gt;&gt;100",E902/D902*100),"-")</f>
        <v>-</v>
      </c>
    </row>
    <row r="903" customFormat="false" ht="12.75" hidden="false" customHeight="true" outlineLevel="0" collapsed="false">
      <c r="A903" s="113" t="n">
        <v>84152</v>
      </c>
      <c r="B903" s="110" t="s">
        <v>1864</v>
      </c>
      <c r="C903" s="114" t="s">
        <v>1865</v>
      </c>
      <c r="D903" s="115" t="n">
        <v>0</v>
      </c>
      <c r="E903" s="115"/>
      <c r="F903" s="116" t="str">
        <f aca="false">IF(D903&lt;&gt;0,IF(E903/D903&gt;=100,"&gt;&gt;100",E903/D903*100),"-")</f>
        <v>-</v>
      </c>
    </row>
    <row r="904" customFormat="false" ht="12.75" hidden="false" customHeight="true" outlineLevel="0" collapsed="false">
      <c r="A904" s="113" t="n">
        <v>84162</v>
      </c>
      <c r="B904" s="110" t="s">
        <v>1866</v>
      </c>
      <c r="C904" s="114" t="s">
        <v>1867</v>
      </c>
      <c r="D904" s="115" t="n">
        <v>0</v>
      </c>
      <c r="E904" s="115"/>
      <c r="F904" s="116" t="str">
        <f aca="false">IF(D904&lt;&gt;0,IF(E904/D904&gt;=100,"&gt;&gt;100",E904/D904*100),"-")</f>
        <v>-</v>
      </c>
    </row>
    <row r="905" customFormat="false" ht="12.75" hidden="false" customHeight="true" outlineLevel="0" collapsed="false">
      <c r="A905" s="113" t="n">
        <v>84221</v>
      </c>
      <c r="B905" s="110" t="s">
        <v>1868</v>
      </c>
      <c r="C905" s="114" t="s">
        <v>1869</v>
      </c>
      <c r="D905" s="115" t="n">
        <v>0</v>
      </c>
      <c r="E905" s="115"/>
      <c r="F905" s="116" t="str">
        <f aca="false">IF(D905&lt;&gt;0,IF(E905/D905&gt;=100,"&gt;&gt;100",E905/D905*100),"-")</f>
        <v>-</v>
      </c>
    </row>
    <row r="906" customFormat="false" ht="12.75" hidden="false" customHeight="true" outlineLevel="0" collapsed="false">
      <c r="A906" s="113" t="n">
        <v>84222</v>
      </c>
      <c r="B906" s="110" t="s">
        <v>1870</v>
      </c>
      <c r="C906" s="114" t="s">
        <v>1871</v>
      </c>
      <c r="D906" s="115" t="n">
        <v>0</v>
      </c>
      <c r="E906" s="115"/>
      <c r="F906" s="116" t="str">
        <f aca="false">IF(D906&lt;&gt;0,IF(E906/D906&gt;=100,"&gt;&gt;100",E906/D906*100),"-")</f>
        <v>-</v>
      </c>
    </row>
    <row r="907" customFormat="false" ht="12.75" hidden="false" customHeight="true" outlineLevel="0" collapsed="false">
      <c r="A907" s="113" t="s">
        <v>1872</v>
      </c>
      <c r="B907" s="110" t="s">
        <v>1873</v>
      </c>
      <c r="C907" s="114" t="s">
        <v>1872</v>
      </c>
      <c r="D907" s="115" t="n">
        <v>0</v>
      </c>
      <c r="E907" s="115"/>
      <c r="F907" s="116" t="str">
        <f aca="false">IF(D907&lt;&gt;0,IF(E907/D907&gt;=100,"&gt;&gt;100",E907/D907*100),"-")</f>
        <v>-</v>
      </c>
    </row>
    <row r="908" customFormat="false" ht="12.75" hidden="false" customHeight="true" outlineLevel="0" collapsed="false">
      <c r="A908" s="113" t="n">
        <v>84232</v>
      </c>
      <c r="B908" s="110" t="s">
        <v>1874</v>
      </c>
      <c r="C908" s="114" t="s">
        <v>1875</v>
      </c>
      <c r="D908" s="115" t="n">
        <v>0</v>
      </c>
      <c r="E908" s="115"/>
      <c r="F908" s="116" t="str">
        <f aca="false">IF(D908&lt;&gt;0,IF(E908/D908&gt;=100,"&gt;&gt;100",E908/D908*100),"-")</f>
        <v>-</v>
      </c>
    </row>
    <row r="909" customFormat="false" ht="12" hidden="false" customHeight="false" outlineLevel="0" collapsed="false">
      <c r="A909" s="113" t="n">
        <v>84242</v>
      </c>
      <c r="B909" s="110" t="s">
        <v>1876</v>
      </c>
      <c r="C909" s="114" t="s">
        <v>1877</v>
      </c>
      <c r="D909" s="115" t="n">
        <v>0</v>
      </c>
      <c r="E909" s="115"/>
      <c r="F909" s="116" t="str">
        <f aca="false">IF(D909&lt;&gt;0,IF(E909/D909&gt;=100,"&gt;&gt;100",E909/D909*100),"-")</f>
        <v>-</v>
      </c>
    </row>
    <row r="910" customFormat="false" ht="12" hidden="false" customHeight="false" outlineLevel="0" collapsed="false">
      <c r="A910" s="113" t="s">
        <v>1878</v>
      </c>
      <c r="B910" s="110" t="s">
        <v>1879</v>
      </c>
      <c r="C910" s="114" t="s">
        <v>1878</v>
      </c>
      <c r="D910" s="115" t="n">
        <v>0</v>
      </c>
      <c r="E910" s="115"/>
      <c r="F910" s="116" t="str">
        <f aca="false">IF(D910&lt;&gt;0,IF(E910/D910&gt;=100,"&gt;&gt;100",E910/D910*100),"-")</f>
        <v>-</v>
      </c>
    </row>
    <row r="911" customFormat="false" ht="12.75" hidden="false" customHeight="true" outlineLevel="0" collapsed="false">
      <c r="A911" s="113" t="n">
        <v>84312</v>
      </c>
      <c r="B911" s="110" t="s">
        <v>1880</v>
      </c>
      <c r="C911" s="114" t="s">
        <v>1881</v>
      </c>
      <c r="D911" s="115" t="n">
        <v>0</v>
      </c>
      <c r="E911" s="115"/>
      <c r="F911" s="116" t="str">
        <f aca="false">IF(D911&lt;&gt;0,IF(E911/D911&gt;=100,"&gt;&gt;100",E911/D911*100),"-")</f>
        <v>-</v>
      </c>
    </row>
    <row r="912" customFormat="false" ht="12" hidden="false" customHeight="false" outlineLevel="0" collapsed="false">
      <c r="A912" s="113" t="n">
        <v>84431</v>
      </c>
      <c r="B912" s="110" t="s">
        <v>1882</v>
      </c>
      <c r="C912" s="114" t="s">
        <v>1883</v>
      </c>
      <c r="D912" s="115" t="n">
        <v>0</v>
      </c>
      <c r="E912" s="115"/>
      <c r="F912" s="116" t="str">
        <f aca="false">IF(D912&lt;&gt;0,IF(E912/D912&gt;=100,"&gt;&gt;100",E912/D912*100),"-")</f>
        <v>-</v>
      </c>
    </row>
    <row r="913" customFormat="false" ht="12" hidden="false" customHeight="false" outlineLevel="0" collapsed="false">
      <c r="A913" s="113" t="n">
        <v>84432</v>
      </c>
      <c r="B913" s="110" t="s">
        <v>1884</v>
      </c>
      <c r="C913" s="114" t="s">
        <v>1885</v>
      </c>
      <c r="D913" s="115" t="n">
        <v>0</v>
      </c>
      <c r="E913" s="115"/>
      <c r="F913" s="116" t="str">
        <f aca="false">IF(D913&lt;&gt;0,IF(E913/D913&gt;=100,"&gt;&gt;100",E913/D913*100),"-")</f>
        <v>-</v>
      </c>
    </row>
    <row r="914" customFormat="false" ht="12" hidden="false" customHeight="false" outlineLevel="0" collapsed="false">
      <c r="A914" s="113" t="s">
        <v>1886</v>
      </c>
      <c r="B914" s="110" t="s">
        <v>1887</v>
      </c>
      <c r="C914" s="114" t="s">
        <v>1886</v>
      </c>
      <c r="D914" s="115" t="n">
        <v>0</v>
      </c>
      <c r="E914" s="115"/>
      <c r="F914" s="116" t="str">
        <f aca="false">IF(D914&lt;&gt;0,IF(E914/D914&gt;=100,"&gt;&gt;100",E914/D914*100),"-")</f>
        <v>-</v>
      </c>
    </row>
    <row r="915" customFormat="false" ht="22.5" hidden="false" customHeight="false" outlineLevel="0" collapsed="false">
      <c r="A915" s="113" t="n">
        <v>84442</v>
      </c>
      <c r="B915" s="110" t="s">
        <v>1888</v>
      </c>
      <c r="C915" s="114" t="s">
        <v>1889</v>
      </c>
      <c r="D915" s="115" t="n">
        <v>0</v>
      </c>
      <c r="E915" s="115"/>
      <c r="F915" s="116" t="str">
        <f aca="false">IF(D915&lt;&gt;0,IF(E915/D915&gt;=100,"&gt;&gt;100",E915/D915*100),"-")</f>
        <v>-</v>
      </c>
    </row>
    <row r="916" customFormat="false" ht="22.5" hidden="false" customHeight="false" outlineLevel="0" collapsed="false">
      <c r="A916" s="113" t="n">
        <v>84452</v>
      </c>
      <c r="B916" s="117" t="s">
        <v>1890</v>
      </c>
      <c r="C916" s="114" t="s">
        <v>1891</v>
      </c>
      <c r="D916" s="115" t="n">
        <v>0</v>
      </c>
      <c r="E916" s="115"/>
      <c r="F916" s="116" t="str">
        <f aca="false">IF(D916&lt;&gt;0,IF(E916/D916&gt;=100,"&gt;&gt;100",E916/D916*100),"-")</f>
        <v>-</v>
      </c>
    </row>
    <row r="917" customFormat="false" ht="22.5" hidden="false" customHeight="false" outlineLevel="0" collapsed="false">
      <c r="A917" s="113" t="s">
        <v>1892</v>
      </c>
      <c r="B917" s="117" t="s">
        <v>1893</v>
      </c>
      <c r="C917" s="114" t="s">
        <v>1892</v>
      </c>
      <c r="D917" s="115" t="n">
        <v>0</v>
      </c>
      <c r="E917" s="115"/>
      <c r="F917" s="116" t="str">
        <f aca="false">IF(D917&lt;&gt;0,IF(E917/D917&gt;=100,"&gt;&gt;100",E917/D917*100),"-")</f>
        <v>-</v>
      </c>
    </row>
    <row r="918" customFormat="false" ht="12.75" hidden="false" customHeight="true" outlineLevel="0" collapsed="false">
      <c r="A918" s="113" t="n">
        <v>84461</v>
      </c>
      <c r="B918" s="110" t="s">
        <v>1894</v>
      </c>
      <c r="C918" s="114" t="s">
        <v>1895</v>
      </c>
      <c r="D918" s="115" t="n">
        <v>0</v>
      </c>
      <c r="E918" s="115"/>
      <c r="F918" s="116" t="str">
        <f aca="false">IF(D918&lt;&gt;0,IF(E918/D918&gt;=100,"&gt;&gt;100",E918/D918*100),"-")</f>
        <v>-</v>
      </c>
    </row>
    <row r="919" customFormat="false" ht="12.75" hidden="false" customHeight="true" outlineLevel="0" collapsed="false">
      <c r="A919" s="113" t="n">
        <v>84462</v>
      </c>
      <c r="B919" s="110" t="s">
        <v>1896</v>
      </c>
      <c r="C919" s="114" t="s">
        <v>1897</v>
      </c>
      <c r="D919" s="115" t="n">
        <v>0</v>
      </c>
      <c r="E919" s="115"/>
      <c r="F919" s="116" t="str">
        <f aca="false">IF(D919&lt;&gt;0,IF(E919/D919&gt;=100,"&gt;&gt;100",E919/D919*100),"-")</f>
        <v>-</v>
      </c>
    </row>
    <row r="920" customFormat="false" ht="12.75" hidden="false" customHeight="true" outlineLevel="0" collapsed="false">
      <c r="A920" s="113" t="s">
        <v>1898</v>
      </c>
      <c r="B920" s="110" t="s">
        <v>1899</v>
      </c>
      <c r="C920" s="114" t="s">
        <v>1898</v>
      </c>
      <c r="D920" s="115" t="n">
        <v>0</v>
      </c>
      <c r="E920" s="115"/>
      <c r="F920" s="116" t="str">
        <f aca="false">IF(D920&lt;&gt;0,IF(E920/D920&gt;=100,"&gt;&gt;100",E920/D920*100),"-")</f>
        <v>-</v>
      </c>
    </row>
    <row r="921" customFormat="false" ht="12.75" hidden="false" customHeight="true" outlineLevel="0" collapsed="false">
      <c r="A921" s="113" t="n">
        <v>84472</v>
      </c>
      <c r="B921" s="110" t="s">
        <v>1900</v>
      </c>
      <c r="C921" s="114" t="s">
        <v>1901</v>
      </c>
      <c r="D921" s="115" t="n">
        <v>0</v>
      </c>
      <c r="E921" s="115"/>
      <c r="F921" s="116" t="str">
        <f aca="false">IF(D921&lt;&gt;0,IF(E921/D921&gt;=100,"&gt;&gt;100",E921/D921*100),"-")</f>
        <v>-</v>
      </c>
    </row>
    <row r="922" customFormat="false" ht="12.75" hidden="false" customHeight="true" outlineLevel="0" collapsed="false">
      <c r="A922" s="113" t="n">
        <v>84482</v>
      </c>
      <c r="B922" s="110" t="s">
        <v>1902</v>
      </c>
      <c r="C922" s="114" t="s">
        <v>1903</v>
      </c>
      <c r="D922" s="115" t="n">
        <v>0</v>
      </c>
      <c r="E922" s="115"/>
      <c r="F922" s="116" t="str">
        <f aca="false">IF(D922&lt;&gt;0,IF(E922/D922&gt;=100,"&gt;&gt;100",E922/D922*100),"-")</f>
        <v>-</v>
      </c>
    </row>
    <row r="923" customFormat="false" ht="12.75" hidden="false" customHeight="true" outlineLevel="0" collapsed="false">
      <c r="A923" s="113" t="s">
        <v>1904</v>
      </c>
      <c r="B923" s="110" t="s">
        <v>1905</v>
      </c>
      <c r="C923" s="114" t="s">
        <v>1904</v>
      </c>
      <c r="D923" s="115" t="n">
        <v>0</v>
      </c>
      <c r="E923" s="115"/>
      <c r="F923" s="116" t="str">
        <f aca="false">IF(D923&lt;&gt;0,IF(E923/D923&gt;=100,"&gt;&gt;100",E923/D923*100),"-")</f>
        <v>-</v>
      </c>
    </row>
    <row r="924" customFormat="false" ht="22.5" hidden="false" customHeight="false" outlineLevel="0" collapsed="false">
      <c r="A924" s="113" t="n">
        <v>84532</v>
      </c>
      <c r="B924" s="110" t="s">
        <v>1906</v>
      </c>
      <c r="C924" s="114" t="s">
        <v>1907</v>
      </c>
      <c r="D924" s="115" t="n">
        <v>0</v>
      </c>
      <c r="E924" s="115"/>
      <c r="F924" s="116" t="str">
        <f aca="false">IF(D924&lt;&gt;0,IF(E924/D924&gt;=100,"&gt;&gt;100",E924/D924*100),"-")</f>
        <v>-</v>
      </c>
    </row>
    <row r="925" customFormat="false" ht="12.75" hidden="false" customHeight="true" outlineLevel="0" collapsed="false">
      <c r="A925" s="113" t="n">
        <v>84542</v>
      </c>
      <c r="B925" s="110" t="s">
        <v>1908</v>
      </c>
      <c r="C925" s="114" t="s">
        <v>1909</v>
      </c>
      <c r="D925" s="115" t="n">
        <v>0</v>
      </c>
      <c r="E925" s="115"/>
      <c r="F925" s="116" t="str">
        <f aca="false">IF(D925&lt;&gt;0,IF(E925/D925&gt;=100,"&gt;&gt;100",E925/D925*100),"-")</f>
        <v>-</v>
      </c>
    </row>
    <row r="926" customFormat="false" ht="12.75" hidden="false" customHeight="true" outlineLevel="0" collapsed="false">
      <c r="A926" s="113" t="n">
        <v>84552</v>
      </c>
      <c r="B926" s="110" t="s">
        <v>1910</v>
      </c>
      <c r="C926" s="114" t="s">
        <v>1911</v>
      </c>
      <c r="D926" s="115" t="n">
        <v>0</v>
      </c>
      <c r="E926" s="115"/>
      <c r="F926" s="116" t="str">
        <f aca="false">IF(D926&lt;&gt;0,IF(E926/D926&gt;=100,"&gt;&gt;100",E926/D926*100),"-")</f>
        <v>-</v>
      </c>
    </row>
    <row r="927" customFormat="false" ht="12.75" hidden="false" customHeight="true" outlineLevel="0" collapsed="false">
      <c r="A927" s="113" t="n">
        <v>84711</v>
      </c>
      <c r="B927" s="110" t="s">
        <v>1912</v>
      </c>
      <c r="C927" s="114" t="s">
        <v>1913</v>
      </c>
      <c r="D927" s="115" t="n">
        <v>0</v>
      </c>
      <c r="E927" s="115"/>
      <c r="F927" s="116" t="str">
        <f aca="false">IF(D927&lt;&gt;0,IF(E927/D927&gt;=100,"&gt;&gt;100",E927/D927*100),"-")</f>
        <v>-</v>
      </c>
    </row>
    <row r="928" customFormat="false" ht="12.75" hidden="false" customHeight="true" outlineLevel="0" collapsed="false">
      <c r="A928" s="113" t="n">
        <v>84712</v>
      </c>
      <c r="B928" s="110" t="s">
        <v>1914</v>
      </c>
      <c r="C928" s="114" t="s">
        <v>1915</v>
      </c>
      <c r="D928" s="115" t="n">
        <v>0</v>
      </c>
      <c r="E928" s="115"/>
      <c r="F928" s="116" t="str">
        <f aca="false">IF(D928&lt;&gt;0,IF(E928/D928&gt;=100,"&gt;&gt;100",E928/D928*100),"-")</f>
        <v>-</v>
      </c>
    </row>
    <row r="929" customFormat="false" ht="12.75" hidden="false" customHeight="true" outlineLevel="0" collapsed="false">
      <c r="A929" s="105" t="n">
        <v>84721</v>
      </c>
      <c r="B929" s="106" t="s">
        <v>1916</v>
      </c>
      <c r="C929" s="107" t="s">
        <v>1917</v>
      </c>
      <c r="D929" s="111" t="n">
        <v>0</v>
      </c>
      <c r="E929" s="111"/>
      <c r="F929" s="109" t="str">
        <f aca="false">IF(D929&lt;&gt;0,IF(E929/D929&gt;=100,"&gt;&gt;100",E929/D929*100),"-")</f>
        <v>-</v>
      </c>
    </row>
    <row r="930" customFormat="false" ht="12.75" hidden="false" customHeight="true" outlineLevel="0" collapsed="false">
      <c r="A930" s="105" t="n">
        <v>84722</v>
      </c>
      <c r="B930" s="106" t="s">
        <v>1918</v>
      </c>
      <c r="C930" s="107" t="s">
        <v>1919</v>
      </c>
      <c r="D930" s="111" t="n">
        <v>0</v>
      </c>
      <c r="E930" s="111"/>
      <c r="F930" s="109" t="str">
        <f aca="false">IF(D930&lt;&gt;0,IF(E930/D930&gt;=100,"&gt;&gt;100",E930/D930*100),"-")</f>
        <v>-</v>
      </c>
    </row>
    <row r="931" customFormat="false" ht="12.75" hidden="false" customHeight="true" outlineLevel="0" collapsed="false">
      <c r="A931" s="105" t="n">
        <v>84731</v>
      </c>
      <c r="B931" s="106" t="s">
        <v>1920</v>
      </c>
      <c r="C931" s="107" t="s">
        <v>1921</v>
      </c>
      <c r="D931" s="111" t="n">
        <v>0</v>
      </c>
      <c r="E931" s="111"/>
      <c r="F931" s="109" t="str">
        <f aca="false">IF(D931&lt;&gt;0,IF(E931/D931&gt;=100,"&gt;&gt;100",E931/D931*100),"-")</f>
        <v>-</v>
      </c>
    </row>
    <row r="932" customFormat="false" ht="12.75" hidden="false" customHeight="true" outlineLevel="0" collapsed="false">
      <c r="A932" s="105" t="n">
        <v>84732</v>
      </c>
      <c r="B932" s="106" t="s">
        <v>1922</v>
      </c>
      <c r="C932" s="107" t="s">
        <v>1923</v>
      </c>
      <c r="D932" s="111" t="n">
        <v>0</v>
      </c>
      <c r="E932" s="111"/>
      <c r="F932" s="109" t="str">
        <f aca="false">IF(D932&lt;&gt;0,IF(E932/D932&gt;=100,"&gt;&gt;100",E932/D932*100),"-")</f>
        <v>-</v>
      </c>
    </row>
    <row r="933" customFormat="false" ht="12.75" hidden="false" customHeight="true" outlineLevel="0" collapsed="false">
      <c r="A933" s="105" t="n">
        <v>84741</v>
      </c>
      <c r="B933" s="106" t="s">
        <v>1924</v>
      </c>
      <c r="C933" s="107" t="s">
        <v>1925</v>
      </c>
      <c r="D933" s="111" t="n">
        <v>0</v>
      </c>
      <c r="E933" s="111"/>
      <c r="F933" s="109" t="str">
        <f aca="false">IF(D933&lt;&gt;0,IF(E933/D933&gt;=100,"&gt;&gt;100",E933/D933*100),"-")</f>
        <v>-</v>
      </c>
    </row>
    <row r="934" customFormat="false" ht="12.75" hidden="false" customHeight="true" outlineLevel="0" collapsed="false">
      <c r="A934" s="105" t="n">
        <v>84742</v>
      </c>
      <c r="B934" s="106" t="s">
        <v>1926</v>
      </c>
      <c r="C934" s="107" t="s">
        <v>1927</v>
      </c>
      <c r="D934" s="111" t="n">
        <v>0</v>
      </c>
      <c r="E934" s="111"/>
      <c r="F934" s="109" t="str">
        <f aca="false">IF(D934&lt;&gt;0,IF(E934/D934&gt;=100,"&gt;&gt;100",E934/D934*100),"-")</f>
        <v>-</v>
      </c>
    </row>
    <row r="935" customFormat="false" ht="12.75" hidden="false" customHeight="true" outlineLevel="0" collapsed="false">
      <c r="A935" s="105" t="n">
        <v>84751</v>
      </c>
      <c r="B935" s="106" t="s">
        <v>1928</v>
      </c>
      <c r="C935" s="107" t="s">
        <v>1929</v>
      </c>
      <c r="D935" s="111" t="n">
        <v>0</v>
      </c>
      <c r="E935" s="111"/>
      <c r="F935" s="109" t="str">
        <f aca="false">IF(D935&lt;&gt;0,IF(E935/D935&gt;=100,"&gt;&gt;100",E935/D935*100),"-")</f>
        <v>-</v>
      </c>
    </row>
    <row r="936" customFormat="false" ht="12.75" hidden="false" customHeight="true" outlineLevel="0" collapsed="false">
      <c r="A936" s="105" t="n">
        <v>84752</v>
      </c>
      <c r="B936" s="106" t="s">
        <v>1930</v>
      </c>
      <c r="C936" s="107" t="s">
        <v>1931</v>
      </c>
      <c r="D936" s="111" t="n">
        <v>0</v>
      </c>
      <c r="E936" s="111"/>
      <c r="F936" s="109" t="str">
        <f aca="false">IF(D936&lt;&gt;0,IF(E936/D936&gt;=100,"&gt;&gt;100",E936/D936*100),"-")</f>
        <v>-</v>
      </c>
    </row>
    <row r="937" customFormat="false" ht="22.5" hidden="false" customHeight="false" outlineLevel="0" collapsed="false">
      <c r="A937" s="113" t="n">
        <v>84761</v>
      </c>
      <c r="B937" s="117" t="s">
        <v>1932</v>
      </c>
      <c r="C937" s="114" t="s">
        <v>1933</v>
      </c>
      <c r="D937" s="115" t="n">
        <v>0</v>
      </c>
      <c r="E937" s="115"/>
      <c r="F937" s="116" t="str">
        <f aca="false">IF(D937&lt;&gt;0,IF(E937/D937&gt;=100,"&gt;&gt;100",E937/D937*100),"-")</f>
        <v>-</v>
      </c>
    </row>
    <row r="938" customFormat="false" ht="22.5" hidden="false" customHeight="false" outlineLevel="0" collapsed="false">
      <c r="A938" s="113" t="n">
        <v>84762</v>
      </c>
      <c r="B938" s="117" t="s">
        <v>1934</v>
      </c>
      <c r="C938" s="114" t="s">
        <v>1935</v>
      </c>
      <c r="D938" s="115" t="n">
        <v>0</v>
      </c>
      <c r="E938" s="115"/>
      <c r="F938" s="116" t="str">
        <f aca="false">IF(D938&lt;&gt;0,IF(E938/D938&gt;=100,"&gt;&gt;100",E938/D938*100),"-")</f>
        <v>-</v>
      </c>
    </row>
    <row r="939" customFormat="false" ht="12" hidden="false" customHeight="false" outlineLevel="0" collapsed="false">
      <c r="A939" s="113" t="s">
        <v>1936</v>
      </c>
      <c r="B939" s="110" t="s">
        <v>1937</v>
      </c>
      <c r="C939" s="114" t="s">
        <v>1936</v>
      </c>
      <c r="D939" s="115" t="n">
        <v>0</v>
      </c>
      <c r="E939" s="115"/>
      <c r="F939" s="116" t="str">
        <f aca="false">IF(D939&lt;&gt;0,IF(E939/D939&gt;=100,"&gt;&gt;100",E939/D939*100),"-")</f>
        <v>-</v>
      </c>
    </row>
    <row r="940" customFormat="false" ht="12" hidden="false" customHeight="false" outlineLevel="0" collapsed="false">
      <c r="A940" s="113" t="s">
        <v>1938</v>
      </c>
      <c r="B940" s="110" t="s">
        <v>1939</v>
      </c>
      <c r="C940" s="114" t="s">
        <v>1938</v>
      </c>
      <c r="D940" s="115" t="n">
        <v>0</v>
      </c>
      <c r="E940" s="115"/>
      <c r="F940" s="116" t="str">
        <f aca="false">IF(D940&lt;&gt;0,IF(E940/D940&gt;=100,"&gt;&gt;100",E940/D940*100),"-")</f>
        <v>-</v>
      </c>
    </row>
    <row r="941" customFormat="false" ht="12.75" hidden="false" customHeight="true" outlineLevel="0" collapsed="false">
      <c r="A941" s="113" t="n">
        <v>85412</v>
      </c>
      <c r="B941" s="110" t="s">
        <v>1940</v>
      </c>
      <c r="C941" s="114" t="s">
        <v>1941</v>
      </c>
      <c r="D941" s="115" t="n">
        <v>0</v>
      </c>
      <c r="E941" s="115"/>
      <c r="F941" s="116" t="str">
        <f aca="false">IF(D941&lt;&gt;0,IF(E941/D941&gt;=100,"&gt;&gt;100",E941/D941*100),"-")</f>
        <v>-</v>
      </c>
    </row>
    <row r="942" customFormat="false" ht="22.5" hidden="false" customHeight="false" outlineLevel="0" collapsed="false">
      <c r="A942" s="113" t="n">
        <v>51212</v>
      </c>
      <c r="B942" s="117" t="s">
        <v>1942</v>
      </c>
      <c r="C942" s="114" t="s">
        <v>1943</v>
      </c>
      <c r="D942" s="115" t="n">
        <v>0</v>
      </c>
      <c r="E942" s="115"/>
      <c r="F942" s="116" t="str">
        <f aca="false">IF(D942&lt;&gt;0,IF(E942/D942&gt;=100,"&gt;&gt;100",E942/D942*100),"-")</f>
        <v>-</v>
      </c>
    </row>
    <row r="943" customFormat="false" ht="12.75" hidden="false" customHeight="true" outlineLevel="0" collapsed="false">
      <c r="A943" s="105" t="n">
        <v>51322</v>
      </c>
      <c r="B943" s="110" t="s">
        <v>1944</v>
      </c>
      <c r="C943" s="107" t="s">
        <v>1945</v>
      </c>
      <c r="D943" s="111" t="n">
        <v>0</v>
      </c>
      <c r="E943" s="111"/>
      <c r="F943" s="109" t="str">
        <f aca="false">IF(D943&lt;&gt;0,IF(E943/D943&gt;=100,"&gt;&gt;100",E943/D943*100),"-")</f>
        <v>-</v>
      </c>
    </row>
    <row r="944" customFormat="false" ht="12.75" hidden="false" customHeight="true" outlineLevel="0" collapsed="false">
      <c r="A944" s="105" t="n">
        <v>51332</v>
      </c>
      <c r="B944" s="106" t="s">
        <v>1946</v>
      </c>
      <c r="C944" s="107" t="s">
        <v>1947</v>
      </c>
      <c r="D944" s="111" t="n">
        <v>0</v>
      </c>
      <c r="E944" s="111"/>
      <c r="F944" s="109" t="str">
        <f aca="false">IF(D944&lt;&gt;0,IF(E944/D944&gt;=100,"&gt;&gt;100",E944/D944*100),"-")</f>
        <v>-</v>
      </c>
    </row>
    <row r="945" customFormat="false" ht="12" hidden="false" customHeight="false" outlineLevel="0" collapsed="false">
      <c r="A945" s="105" t="n">
        <v>51342</v>
      </c>
      <c r="B945" s="106" t="s">
        <v>1948</v>
      </c>
      <c r="C945" s="107" t="s">
        <v>1949</v>
      </c>
      <c r="D945" s="111" t="n">
        <v>0</v>
      </c>
      <c r="E945" s="111"/>
      <c r="F945" s="109" t="str">
        <f aca="false">IF(D945&lt;&gt;0,IF(E945/D945&gt;=100,"&gt;&gt;100",E945/D945*100),"-")</f>
        <v>-</v>
      </c>
    </row>
    <row r="946" customFormat="false" ht="12.75" hidden="false" customHeight="true" outlineLevel="0" collapsed="false">
      <c r="A946" s="105" t="n">
        <v>51411</v>
      </c>
      <c r="B946" s="106" t="s">
        <v>1950</v>
      </c>
      <c r="C946" s="107" t="s">
        <v>1951</v>
      </c>
      <c r="D946" s="111" t="n">
        <v>0</v>
      </c>
      <c r="E946" s="111"/>
      <c r="F946" s="109" t="str">
        <f aca="false">IF(D946&lt;&gt;0,IF(E946/D946&gt;=100,"&gt;&gt;100",E946/D946*100),"-")</f>
        <v>-</v>
      </c>
    </row>
    <row r="947" customFormat="false" ht="12.75" hidden="false" customHeight="true" outlineLevel="0" collapsed="false">
      <c r="A947" s="105" t="n">
        <v>51412</v>
      </c>
      <c r="B947" s="106" t="s">
        <v>1952</v>
      </c>
      <c r="C947" s="107" t="s">
        <v>1953</v>
      </c>
      <c r="D947" s="111" t="n">
        <v>0</v>
      </c>
      <c r="E947" s="111"/>
      <c r="F947" s="109" t="str">
        <f aca="false">IF(D947&lt;&gt;0,IF(E947/D947&gt;=100,"&gt;&gt;100",E947/D947*100),"-")</f>
        <v>-</v>
      </c>
    </row>
    <row r="948" customFormat="false" ht="12" hidden="false" customHeight="false" outlineLevel="0" collapsed="false">
      <c r="A948" s="105" t="n">
        <v>51532</v>
      </c>
      <c r="B948" s="106" t="s">
        <v>1954</v>
      </c>
      <c r="C948" s="107" t="s">
        <v>1955</v>
      </c>
      <c r="D948" s="111" t="n">
        <v>0</v>
      </c>
      <c r="E948" s="111"/>
      <c r="F948" s="109" t="str">
        <f aca="false">IF(D948&lt;&gt;0,IF(E948/D948&gt;=100,"&gt;&gt;100",E948/D948*100),"-")</f>
        <v>-</v>
      </c>
    </row>
    <row r="949" customFormat="false" ht="22.5" hidden="false" customHeight="false" outlineLevel="0" collapsed="false">
      <c r="A949" s="105" t="n">
        <v>51542</v>
      </c>
      <c r="B949" s="106" t="s">
        <v>1956</v>
      </c>
      <c r="C949" s="107" t="s">
        <v>1957</v>
      </c>
      <c r="D949" s="111" t="n">
        <v>0</v>
      </c>
      <c r="E949" s="111"/>
      <c r="F949" s="109" t="str">
        <f aca="false">IF(D949&lt;&gt;0,IF(E949/D949&gt;=100,"&gt;&gt;100",E949/D949*100),"-")</f>
        <v>-</v>
      </c>
    </row>
    <row r="950" customFormat="false" ht="22.5" hidden="false" customHeight="false" outlineLevel="0" collapsed="false">
      <c r="A950" s="105" t="n">
        <v>51552</v>
      </c>
      <c r="B950" s="112" t="s">
        <v>1958</v>
      </c>
      <c r="C950" s="107" t="s">
        <v>1959</v>
      </c>
      <c r="D950" s="111" t="n">
        <v>0</v>
      </c>
      <c r="E950" s="111"/>
      <c r="F950" s="109" t="str">
        <f aca="false">IF(D950&lt;&gt;0,IF(E950/D950&gt;=100,"&gt;&gt;100",E950/D950*100),"-")</f>
        <v>-</v>
      </c>
    </row>
    <row r="951" customFormat="false" ht="12" hidden="false" customHeight="false" outlineLevel="0" collapsed="false">
      <c r="A951" s="105" t="n">
        <v>51631</v>
      </c>
      <c r="B951" s="106" t="s">
        <v>1960</v>
      </c>
      <c r="C951" s="107" t="s">
        <v>1961</v>
      </c>
      <c r="D951" s="111" t="n">
        <v>0</v>
      </c>
      <c r="E951" s="111"/>
      <c r="F951" s="109" t="str">
        <f aca="false">IF(D951&lt;&gt;0,IF(E951/D951&gt;=100,"&gt;&gt;100",E951/D951*100),"-")</f>
        <v>-</v>
      </c>
    </row>
    <row r="952" customFormat="false" ht="12" hidden="false" customHeight="false" outlineLevel="0" collapsed="false">
      <c r="A952" s="105" t="n">
        <v>51632</v>
      </c>
      <c r="B952" s="106" t="s">
        <v>1962</v>
      </c>
      <c r="C952" s="107" t="s">
        <v>1963</v>
      </c>
      <c r="D952" s="111" t="n">
        <v>0</v>
      </c>
      <c r="E952" s="111"/>
      <c r="F952" s="109" t="str">
        <f aca="false">IF(D952&lt;&gt;0,IF(E952/D952&gt;=100,"&gt;&gt;100",E952/D952*100),"-")</f>
        <v>-</v>
      </c>
    </row>
    <row r="953" customFormat="false" ht="12.75" hidden="false" customHeight="true" outlineLevel="0" collapsed="false">
      <c r="A953" s="105" t="n">
        <v>51641</v>
      </c>
      <c r="B953" s="106" t="s">
        <v>1964</v>
      </c>
      <c r="C953" s="107" t="s">
        <v>1965</v>
      </c>
      <c r="D953" s="111" t="n">
        <v>0</v>
      </c>
      <c r="E953" s="111"/>
      <c r="F953" s="109" t="str">
        <f aca="false">IF(D953&lt;&gt;0,IF(E953/D953&gt;=100,"&gt;&gt;100",E953/D953*100),"-")</f>
        <v>-</v>
      </c>
    </row>
    <row r="954" customFormat="false" ht="12.75" hidden="false" customHeight="true" outlineLevel="0" collapsed="false">
      <c r="A954" s="105" t="n">
        <v>51642</v>
      </c>
      <c r="B954" s="106" t="s">
        <v>1966</v>
      </c>
      <c r="C954" s="107" t="s">
        <v>1967</v>
      </c>
      <c r="D954" s="111" t="n">
        <v>0</v>
      </c>
      <c r="E954" s="111"/>
      <c r="F954" s="109" t="str">
        <f aca="false">IF(D954&lt;&gt;0,IF(E954/D954&gt;=100,"&gt;&gt;100",E954/D954*100),"-")</f>
        <v>-</v>
      </c>
    </row>
    <row r="955" customFormat="false" ht="12.75" hidden="false" customHeight="true" outlineLevel="0" collapsed="false">
      <c r="A955" s="105" t="n">
        <v>51711</v>
      </c>
      <c r="B955" s="106" t="s">
        <v>1968</v>
      </c>
      <c r="C955" s="107" t="s">
        <v>1969</v>
      </c>
      <c r="D955" s="111" t="n">
        <v>0</v>
      </c>
      <c r="E955" s="111"/>
      <c r="F955" s="109" t="str">
        <f aca="false">IF(D955&lt;&gt;0,IF(E955/D955&gt;=100,"&gt;&gt;100",E955/D955*100),"-")</f>
        <v>-</v>
      </c>
    </row>
    <row r="956" customFormat="false" ht="12.75" hidden="false" customHeight="true" outlineLevel="0" collapsed="false">
      <c r="A956" s="105" t="n">
        <v>51712</v>
      </c>
      <c r="B956" s="106" t="s">
        <v>1970</v>
      </c>
      <c r="C956" s="107" t="s">
        <v>1971</v>
      </c>
      <c r="D956" s="111" t="n">
        <v>0</v>
      </c>
      <c r="E956" s="111"/>
      <c r="F956" s="109" t="str">
        <f aca="false">IF(D956&lt;&gt;0,IF(E956/D956&gt;=100,"&gt;&gt;100",E956/D956*100),"-")</f>
        <v>-</v>
      </c>
    </row>
    <row r="957" customFormat="false" ht="12.75" hidden="false" customHeight="true" outlineLevel="0" collapsed="false">
      <c r="A957" s="105" t="n">
        <v>51721</v>
      </c>
      <c r="B957" s="106" t="s">
        <v>1972</v>
      </c>
      <c r="C957" s="107" t="s">
        <v>1973</v>
      </c>
      <c r="D957" s="111" t="n">
        <v>0</v>
      </c>
      <c r="E957" s="111"/>
      <c r="F957" s="109" t="str">
        <f aca="false">IF(D957&lt;&gt;0,IF(E957/D957&gt;=100,"&gt;&gt;100",E957/D957*100),"-")</f>
        <v>-</v>
      </c>
    </row>
    <row r="958" customFormat="false" ht="12.75" hidden="false" customHeight="true" outlineLevel="0" collapsed="false">
      <c r="A958" s="105" t="n">
        <v>51722</v>
      </c>
      <c r="B958" s="106" t="s">
        <v>1974</v>
      </c>
      <c r="C958" s="107" t="s">
        <v>1975</v>
      </c>
      <c r="D958" s="111" t="n">
        <v>0</v>
      </c>
      <c r="E958" s="111"/>
      <c r="F958" s="109" t="str">
        <f aca="false">IF(D958&lt;&gt;0,IF(E958/D958&gt;=100,"&gt;&gt;100",E958/D958*100),"-")</f>
        <v>-</v>
      </c>
    </row>
    <row r="959" customFormat="false" ht="12.75" hidden="false" customHeight="true" outlineLevel="0" collapsed="false">
      <c r="A959" s="105" t="n">
        <v>51731</v>
      </c>
      <c r="B959" s="106" t="s">
        <v>1976</v>
      </c>
      <c r="C959" s="107" t="s">
        <v>1977</v>
      </c>
      <c r="D959" s="111" t="n">
        <v>0</v>
      </c>
      <c r="E959" s="111"/>
      <c r="F959" s="109" t="str">
        <f aca="false">IF(D959&lt;&gt;0,IF(E959/D959&gt;=100,"&gt;&gt;100",E959/D959*100),"-")</f>
        <v>-</v>
      </c>
    </row>
    <row r="960" customFormat="false" ht="12.75" hidden="false" customHeight="true" outlineLevel="0" collapsed="false">
      <c r="A960" s="105" t="n">
        <v>51732</v>
      </c>
      <c r="B960" s="106" t="s">
        <v>1978</v>
      </c>
      <c r="C960" s="107" t="s">
        <v>1979</v>
      </c>
      <c r="D960" s="111" t="n">
        <v>0</v>
      </c>
      <c r="E960" s="111"/>
      <c r="F960" s="109" t="str">
        <f aca="false">IF(D960&lt;&gt;0,IF(E960/D960&gt;=100,"&gt;&gt;100",E960/D960*100),"-")</f>
        <v>-</v>
      </c>
    </row>
    <row r="961" customFormat="false" ht="12.75" hidden="false" customHeight="true" outlineLevel="0" collapsed="false">
      <c r="A961" s="105" t="n">
        <v>51741</v>
      </c>
      <c r="B961" s="106" t="s">
        <v>1980</v>
      </c>
      <c r="C961" s="107" t="s">
        <v>1981</v>
      </c>
      <c r="D961" s="111" t="n">
        <v>0</v>
      </c>
      <c r="E961" s="111"/>
      <c r="F961" s="109" t="str">
        <f aca="false">IF(D961&lt;&gt;0,IF(E961/D961&gt;=100,"&gt;&gt;100",E961/D961*100),"-")</f>
        <v>-</v>
      </c>
    </row>
    <row r="962" customFormat="false" ht="12.75" hidden="false" customHeight="true" outlineLevel="0" collapsed="false">
      <c r="A962" s="105" t="n">
        <v>51742</v>
      </c>
      <c r="B962" s="106" t="s">
        <v>1982</v>
      </c>
      <c r="C962" s="107" t="s">
        <v>1983</v>
      </c>
      <c r="D962" s="111" t="n">
        <v>0</v>
      </c>
      <c r="E962" s="111"/>
      <c r="F962" s="109" t="str">
        <f aca="false">IF(D962&lt;&gt;0,IF(E962/D962&gt;=100,"&gt;&gt;100",E962/D962*100),"-")</f>
        <v>-</v>
      </c>
    </row>
    <row r="963" customFormat="false" ht="12.75" hidden="false" customHeight="true" outlineLevel="0" collapsed="false">
      <c r="A963" s="105" t="n">
        <v>51751</v>
      </c>
      <c r="B963" s="106" t="s">
        <v>1984</v>
      </c>
      <c r="C963" s="107" t="s">
        <v>1985</v>
      </c>
      <c r="D963" s="111" t="n">
        <v>0</v>
      </c>
      <c r="E963" s="111"/>
      <c r="F963" s="109" t="str">
        <f aca="false">IF(D963&lt;&gt;0,IF(E963/D963&gt;=100,"&gt;&gt;100",E963/D963*100),"-")</f>
        <v>-</v>
      </c>
    </row>
    <row r="964" customFormat="false" ht="12.75" hidden="false" customHeight="true" outlineLevel="0" collapsed="false">
      <c r="A964" s="105" t="n">
        <v>51752</v>
      </c>
      <c r="B964" s="106" t="s">
        <v>1986</v>
      </c>
      <c r="C964" s="107" t="s">
        <v>1987</v>
      </c>
      <c r="D964" s="111" t="n">
        <v>0</v>
      </c>
      <c r="E964" s="111"/>
      <c r="F964" s="109" t="str">
        <f aca="false">IF(D964&lt;&gt;0,IF(E964/D964&gt;=100,"&gt;&gt;100",E964/D964*100),"-")</f>
        <v>-</v>
      </c>
    </row>
    <row r="965" customFormat="false" ht="22.5" hidden="false" customHeight="false" outlineLevel="0" collapsed="false">
      <c r="A965" s="105" t="n">
        <v>51761</v>
      </c>
      <c r="B965" s="110" t="s">
        <v>1988</v>
      </c>
      <c r="C965" s="107" t="s">
        <v>1989</v>
      </c>
      <c r="D965" s="111" t="n">
        <v>0</v>
      </c>
      <c r="E965" s="111"/>
      <c r="F965" s="109" t="str">
        <f aca="false">IF(D965&lt;&gt;0,IF(E965/D965&gt;=100,"&gt;&gt;100",E965/D965*100),"-")</f>
        <v>-</v>
      </c>
    </row>
    <row r="966" customFormat="false" ht="22.5" hidden="false" customHeight="false" outlineLevel="0" collapsed="false">
      <c r="A966" s="113" t="n">
        <v>51762</v>
      </c>
      <c r="B966" s="110" t="s">
        <v>1990</v>
      </c>
      <c r="C966" s="114" t="s">
        <v>1991</v>
      </c>
      <c r="D966" s="115" t="n">
        <v>0</v>
      </c>
      <c r="E966" s="115"/>
      <c r="F966" s="116" t="str">
        <f aca="false">IF(D966&lt;&gt;0,IF(E966/D966&gt;=100,"&gt;&gt;100",E966/D966*100),"-")</f>
        <v>-</v>
      </c>
    </row>
    <row r="967" customFormat="false" ht="12" hidden="false" customHeight="false" outlineLevel="0" collapsed="false">
      <c r="A967" s="113" t="n">
        <v>51771</v>
      </c>
      <c r="B967" s="110" t="s">
        <v>1992</v>
      </c>
      <c r="C967" s="114" t="s">
        <v>1993</v>
      </c>
      <c r="D967" s="115" t="n">
        <v>0</v>
      </c>
      <c r="E967" s="115"/>
      <c r="F967" s="116" t="str">
        <f aca="false">IF(D967&lt;&gt;0,IF(E967/D967&gt;=100,"&gt;&gt;100",E967/D967*100),"-")</f>
        <v>-</v>
      </c>
    </row>
    <row r="968" customFormat="false" ht="12" hidden="false" customHeight="false" outlineLevel="0" collapsed="false">
      <c r="A968" s="113" t="n">
        <v>51772</v>
      </c>
      <c r="B968" s="110" t="s">
        <v>1994</v>
      </c>
      <c r="C968" s="114" t="s">
        <v>1995</v>
      </c>
      <c r="D968" s="115" t="n">
        <v>0</v>
      </c>
      <c r="E968" s="115"/>
      <c r="F968" s="116" t="str">
        <f aca="false">IF(D968&lt;&gt;0,IF(E968/D968&gt;=100,"&gt;&gt;100",E968/D968*100),"-")</f>
        <v>-</v>
      </c>
    </row>
    <row r="969" customFormat="false" ht="12" hidden="false" customHeight="false" outlineLevel="0" collapsed="false">
      <c r="A969" s="113" t="n">
        <v>54132</v>
      </c>
      <c r="B969" s="110" t="s">
        <v>1996</v>
      </c>
      <c r="C969" s="114" t="s">
        <v>1997</v>
      </c>
      <c r="D969" s="115" t="n">
        <v>0</v>
      </c>
      <c r="E969" s="115"/>
      <c r="F969" s="116" t="str">
        <f aca="false">IF(D969&lt;&gt;0,IF(E969/D969&gt;=100,"&gt;&gt;100",E969/D969*100),"-")</f>
        <v>-</v>
      </c>
    </row>
    <row r="970" customFormat="false" ht="12" hidden="false" customHeight="false" outlineLevel="0" collapsed="false">
      <c r="A970" s="105" t="n">
        <v>54142</v>
      </c>
      <c r="B970" s="110" t="s">
        <v>1998</v>
      </c>
      <c r="C970" s="107" t="s">
        <v>1999</v>
      </c>
      <c r="D970" s="111" t="n">
        <v>0</v>
      </c>
      <c r="E970" s="111"/>
      <c r="F970" s="109" t="str">
        <f aca="false">IF(D970&lt;&gt;0,IF(E970/D970&gt;=100,"&gt;&gt;100",E970/D970*100),"-")</f>
        <v>-</v>
      </c>
    </row>
    <row r="971" customFormat="false" ht="12.75" hidden="false" customHeight="true" outlineLevel="0" collapsed="false">
      <c r="A971" s="105" t="n">
        <v>54152</v>
      </c>
      <c r="B971" s="110" t="s">
        <v>2000</v>
      </c>
      <c r="C971" s="107" t="s">
        <v>2001</v>
      </c>
      <c r="D971" s="111" t="n">
        <v>0</v>
      </c>
      <c r="E971" s="111"/>
      <c r="F971" s="109" t="str">
        <f aca="false">IF(D971&lt;&gt;0,IF(E971/D971&gt;=100,"&gt;&gt;100",E971/D971*100),"-")</f>
        <v>-</v>
      </c>
    </row>
    <row r="972" customFormat="false" ht="12" hidden="false" customHeight="false" outlineLevel="0" collapsed="false">
      <c r="A972" s="105" t="n">
        <v>54162</v>
      </c>
      <c r="B972" s="110" t="s">
        <v>2002</v>
      </c>
      <c r="C972" s="107" t="s">
        <v>2003</v>
      </c>
      <c r="D972" s="111" t="n">
        <v>0</v>
      </c>
      <c r="E972" s="111"/>
      <c r="F972" s="109" t="str">
        <f aca="false">IF(D972&lt;&gt;0,IF(E972/D972&gt;=100,"&gt;&gt;100",E972/D972*100),"-")</f>
        <v>-</v>
      </c>
    </row>
    <row r="973" customFormat="false" ht="22.5" hidden="false" customHeight="false" outlineLevel="0" collapsed="false">
      <c r="A973" s="105" t="n">
        <v>54221</v>
      </c>
      <c r="B973" s="117" t="s">
        <v>2004</v>
      </c>
      <c r="C973" s="107" t="s">
        <v>2005</v>
      </c>
      <c r="D973" s="111" t="n">
        <v>0</v>
      </c>
      <c r="E973" s="111"/>
      <c r="F973" s="109" t="str">
        <f aca="false">IF(D973&lt;&gt;0,IF(E973/D973&gt;=100,"&gt;&gt;100",E973/D973*100),"-")</f>
        <v>-</v>
      </c>
    </row>
    <row r="974" customFormat="false" ht="22.5" hidden="false" customHeight="false" outlineLevel="0" collapsed="false">
      <c r="A974" s="113" t="n">
        <v>54222</v>
      </c>
      <c r="B974" s="117" t="s">
        <v>2006</v>
      </c>
      <c r="C974" s="114" t="s">
        <v>2007</v>
      </c>
      <c r="D974" s="115" t="n">
        <v>0</v>
      </c>
      <c r="E974" s="115"/>
      <c r="F974" s="116" t="str">
        <f aca="false">IF(D974&lt;&gt;0,IF(E974/D974&gt;=100,"&gt;&gt;100",E974/D974*100),"-")</f>
        <v>-</v>
      </c>
    </row>
    <row r="975" customFormat="false" ht="12" hidden="false" customHeight="false" outlineLevel="0" collapsed="false">
      <c r="A975" s="113" t="s">
        <v>2008</v>
      </c>
      <c r="B975" s="110" t="s">
        <v>2009</v>
      </c>
      <c r="C975" s="114" t="s">
        <v>2008</v>
      </c>
      <c r="D975" s="115" t="n">
        <v>0</v>
      </c>
      <c r="E975" s="115"/>
      <c r="F975" s="116" t="str">
        <f aca="false">IF(D975&lt;&gt;0,IF(E975/D975&gt;=100,"&gt;&gt;100",E975/D975*100),"-")</f>
        <v>-</v>
      </c>
    </row>
    <row r="976" customFormat="false" ht="22.5" hidden="false" customHeight="false" outlineLevel="0" collapsed="false">
      <c r="A976" s="113" t="n">
        <v>54232</v>
      </c>
      <c r="B976" s="117" t="s">
        <v>2010</v>
      </c>
      <c r="C976" s="114" t="s">
        <v>2011</v>
      </c>
      <c r="D976" s="115" t="n">
        <v>0</v>
      </c>
      <c r="E976" s="115"/>
      <c r="F976" s="116" t="str">
        <f aca="false">IF(D976&lt;&gt;0,IF(E976/D976&gt;=100,"&gt;&gt;100",E976/D976*100),"-")</f>
        <v>-</v>
      </c>
    </row>
    <row r="977" customFormat="false" ht="22.5" hidden="false" customHeight="false" outlineLevel="0" collapsed="false">
      <c r="A977" s="113" t="n">
        <v>54242</v>
      </c>
      <c r="B977" s="110" t="s">
        <v>2012</v>
      </c>
      <c r="C977" s="114" t="s">
        <v>2013</v>
      </c>
      <c r="D977" s="115" t="n">
        <v>0</v>
      </c>
      <c r="E977" s="115"/>
      <c r="F977" s="116" t="str">
        <f aca="false">IF(D977&lt;&gt;0,IF(E977/D977&gt;=100,"&gt;&gt;100",E977/D977*100),"-")</f>
        <v>-</v>
      </c>
    </row>
    <row r="978" customFormat="false" ht="22.5" hidden="false" customHeight="false" outlineLevel="0" collapsed="false">
      <c r="A978" s="113" t="s">
        <v>2014</v>
      </c>
      <c r="B978" s="110" t="s">
        <v>2015</v>
      </c>
      <c r="C978" s="114" t="s">
        <v>2014</v>
      </c>
      <c r="D978" s="115" t="n">
        <v>0</v>
      </c>
      <c r="E978" s="115"/>
      <c r="F978" s="116" t="str">
        <f aca="false">IF(D978&lt;&gt;0,IF(E978/D978&gt;=100,"&gt;&gt;100",E978/D978*100),"-")</f>
        <v>-</v>
      </c>
    </row>
    <row r="979" customFormat="false" ht="22.5" hidden="false" customHeight="false" outlineLevel="0" collapsed="false">
      <c r="A979" s="113" t="n">
        <v>54312</v>
      </c>
      <c r="B979" s="117" t="s">
        <v>2016</v>
      </c>
      <c r="C979" s="114" t="s">
        <v>2017</v>
      </c>
      <c r="D979" s="115" t="n">
        <v>0</v>
      </c>
      <c r="E979" s="115"/>
      <c r="F979" s="116" t="str">
        <f aca="false">IF(D979&lt;&gt;0,IF(E979/D979&gt;=100,"&gt;&gt;100",E979/D979*100),"-")</f>
        <v>-</v>
      </c>
    </row>
    <row r="980" customFormat="false" ht="22.5" hidden="false" customHeight="false" outlineLevel="0" collapsed="false">
      <c r="A980" s="113" t="n">
        <v>54431</v>
      </c>
      <c r="B980" s="110" t="s">
        <v>2018</v>
      </c>
      <c r="C980" s="114" t="s">
        <v>2019</v>
      </c>
      <c r="D980" s="115" t="n">
        <v>0</v>
      </c>
      <c r="E980" s="115"/>
      <c r="F980" s="116" t="str">
        <f aca="false">IF(D980&lt;&gt;0,IF(E980/D980&gt;=100,"&gt;&gt;100",E980/D980*100),"-")</f>
        <v>-</v>
      </c>
    </row>
    <row r="981" customFormat="false" ht="22.5" hidden="false" customHeight="false" outlineLevel="0" collapsed="false">
      <c r="A981" s="113" t="n">
        <v>54432</v>
      </c>
      <c r="B981" s="110" t="s">
        <v>2020</v>
      </c>
      <c r="C981" s="114" t="s">
        <v>2021</v>
      </c>
      <c r="D981" s="115" t="n">
        <v>0</v>
      </c>
      <c r="E981" s="115"/>
      <c r="F981" s="116" t="str">
        <f aca="false">IF(D981&lt;&gt;0,IF(E981/D981&gt;=100,"&gt;&gt;100",E981/D981*100),"-")</f>
        <v>-</v>
      </c>
    </row>
    <row r="982" customFormat="false" ht="22.5" hidden="false" customHeight="false" outlineLevel="0" collapsed="false">
      <c r="A982" s="113" t="s">
        <v>2022</v>
      </c>
      <c r="B982" s="110" t="s">
        <v>2023</v>
      </c>
      <c r="C982" s="114" t="s">
        <v>2022</v>
      </c>
      <c r="D982" s="115" t="n">
        <v>0</v>
      </c>
      <c r="E982" s="115"/>
      <c r="F982" s="116" t="str">
        <f aca="false">IF(D982&lt;&gt;0,IF(E982/D982&gt;=100,"&gt;&gt;100",E982/D982*100),"-")</f>
        <v>-</v>
      </c>
    </row>
    <row r="983" customFormat="false" ht="22.5" hidden="false" customHeight="false" outlineLevel="0" collapsed="false">
      <c r="A983" s="113" t="n">
        <v>54442</v>
      </c>
      <c r="B983" s="110" t="s">
        <v>2024</v>
      </c>
      <c r="C983" s="114" t="s">
        <v>2025</v>
      </c>
      <c r="D983" s="115" t="n">
        <v>0</v>
      </c>
      <c r="E983" s="115"/>
      <c r="F983" s="116" t="str">
        <f aca="false">IF(D983&lt;&gt;0,IF(E983/D983&gt;=100,"&gt;&gt;100",E983/D983*100),"-")</f>
        <v>-</v>
      </c>
    </row>
    <row r="984" customFormat="false" ht="22.5" hidden="false" customHeight="false" outlineLevel="0" collapsed="false">
      <c r="A984" s="113" t="n">
        <v>54452</v>
      </c>
      <c r="B984" s="110" t="s">
        <v>2026</v>
      </c>
      <c r="C984" s="114" t="s">
        <v>2027</v>
      </c>
      <c r="D984" s="115" t="n">
        <v>0</v>
      </c>
      <c r="E984" s="115"/>
      <c r="F984" s="116" t="str">
        <f aca="false">IF(D984&lt;&gt;0,IF(E984/D984&gt;=100,"&gt;&gt;100",E984/D984*100),"-")</f>
        <v>-</v>
      </c>
    </row>
    <row r="985" customFormat="false" ht="22.5" hidden="false" customHeight="false" outlineLevel="0" collapsed="false">
      <c r="A985" s="113" t="s">
        <v>2028</v>
      </c>
      <c r="B985" s="110" t="s">
        <v>2029</v>
      </c>
      <c r="C985" s="114" t="s">
        <v>2028</v>
      </c>
      <c r="D985" s="115" t="n">
        <v>0</v>
      </c>
      <c r="E985" s="115"/>
      <c r="F985" s="116" t="str">
        <f aca="false">IF(D985&lt;&gt;0,IF(E985/D985&gt;=100,"&gt;&gt;100",E985/D985*100),"-")</f>
        <v>-</v>
      </c>
    </row>
    <row r="986" customFormat="false" ht="12" hidden="false" customHeight="false" outlineLevel="0" collapsed="false">
      <c r="A986" s="113" t="n">
        <v>54461</v>
      </c>
      <c r="B986" s="110" t="s">
        <v>2030</v>
      </c>
      <c r="C986" s="114" t="s">
        <v>2031</v>
      </c>
      <c r="D986" s="115" t="n">
        <v>0</v>
      </c>
      <c r="E986" s="115"/>
      <c r="F986" s="116" t="str">
        <f aca="false">IF(D986&lt;&gt;0,IF(E986/D986&gt;=100,"&gt;&gt;100",E986/D986*100),"-")</f>
        <v>-</v>
      </c>
    </row>
    <row r="987" customFormat="false" ht="12" hidden="false" customHeight="false" outlineLevel="0" collapsed="false">
      <c r="A987" s="113" t="n">
        <v>54462</v>
      </c>
      <c r="B987" s="110" t="s">
        <v>2032</v>
      </c>
      <c r="C987" s="114" t="s">
        <v>2033</v>
      </c>
      <c r="D987" s="115" t="n">
        <v>0</v>
      </c>
      <c r="E987" s="115"/>
      <c r="F987" s="116" t="str">
        <f aca="false">IF(D987&lt;&gt;0,IF(E987/D987&gt;=100,"&gt;&gt;100",E987/D987*100),"-")</f>
        <v>-</v>
      </c>
    </row>
    <row r="988" customFormat="false" ht="12" hidden="false" customHeight="false" outlineLevel="0" collapsed="false">
      <c r="A988" s="113" t="s">
        <v>2034</v>
      </c>
      <c r="B988" s="110" t="s">
        <v>2035</v>
      </c>
      <c r="C988" s="114" t="s">
        <v>2034</v>
      </c>
      <c r="D988" s="115" t="n">
        <v>0</v>
      </c>
      <c r="E988" s="115"/>
      <c r="F988" s="116" t="str">
        <f aca="false">IF(D988&lt;&gt;0,IF(E988/D988&gt;=100,"&gt;&gt;100",E988/D988*100),"-")</f>
        <v>-</v>
      </c>
    </row>
    <row r="989" customFormat="false" ht="22.5" hidden="false" customHeight="false" outlineLevel="0" collapsed="false">
      <c r="A989" s="113" t="n">
        <v>54472</v>
      </c>
      <c r="B989" s="117" t="s">
        <v>2036</v>
      </c>
      <c r="C989" s="114" t="s">
        <v>2037</v>
      </c>
      <c r="D989" s="115" t="n">
        <v>0</v>
      </c>
      <c r="E989" s="115"/>
      <c r="F989" s="116" t="str">
        <f aca="false">IF(D989&lt;&gt;0,IF(E989/D989&gt;=100,"&gt;&gt;100",E989/D989*100),"-")</f>
        <v>-</v>
      </c>
    </row>
    <row r="990" customFormat="false" ht="22.5" hidden="false" customHeight="false" outlineLevel="0" collapsed="false">
      <c r="A990" s="113" t="n">
        <v>54482</v>
      </c>
      <c r="B990" s="117" t="s">
        <v>2038</v>
      </c>
      <c r="C990" s="114" t="s">
        <v>2039</v>
      </c>
      <c r="D990" s="115" t="n">
        <v>0</v>
      </c>
      <c r="E990" s="115"/>
      <c r="F990" s="116" t="str">
        <f aca="false">IF(D990&lt;&gt;0,IF(E990/D990&gt;=100,"&gt;&gt;100",E990/D990*100),"-")</f>
        <v>-</v>
      </c>
    </row>
    <row r="991" customFormat="false" ht="22.5" hidden="false" customHeight="false" outlineLevel="0" collapsed="false">
      <c r="A991" s="113" t="s">
        <v>2040</v>
      </c>
      <c r="B991" s="117" t="s">
        <v>2041</v>
      </c>
      <c r="C991" s="114" t="s">
        <v>2040</v>
      </c>
      <c r="D991" s="115" t="n">
        <v>0</v>
      </c>
      <c r="E991" s="115"/>
      <c r="F991" s="116" t="str">
        <f aca="false">IF(D991&lt;&gt;0,IF(E991/D991&gt;=100,"&gt;&gt;100",E991/D991*100),"-")</f>
        <v>-</v>
      </c>
    </row>
    <row r="992" customFormat="false" ht="22.5" hidden="false" customHeight="false" outlineLevel="0" collapsed="false">
      <c r="A992" s="113" t="n">
        <v>54532</v>
      </c>
      <c r="B992" s="110" t="s">
        <v>2042</v>
      </c>
      <c r="C992" s="114" t="s">
        <v>2043</v>
      </c>
      <c r="D992" s="115" t="n">
        <v>0</v>
      </c>
      <c r="E992" s="115"/>
      <c r="F992" s="116" t="str">
        <f aca="false">IF(D992&lt;&gt;0,IF(E992/D992&gt;=100,"&gt;&gt;100",E992/D992*100),"-")</f>
        <v>-</v>
      </c>
    </row>
    <row r="993" customFormat="false" ht="12.75" hidden="false" customHeight="true" outlineLevel="0" collapsed="false">
      <c r="A993" s="113" t="n">
        <v>54542</v>
      </c>
      <c r="B993" s="110" t="s">
        <v>2044</v>
      </c>
      <c r="C993" s="114" t="s">
        <v>2045</v>
      </c>
      <c r="D993" s="115" t="n">
        <v>0</v>
      </c>
      <c r="E993" s="115"/>
      <c r="F993" s="116" t="str">
        <f aca="false">IF(D993&lt;&gt;0,IF(E993/D993&gt;=100,"&gt;&gt;100",E993/D993*100),"-")</f>
        <v>-</v>
      </c>
    </row>
    <row r="994" customFormat="false" ht="22.5" hidden="false" customHeight="false" outlineLevel="0" collapsed="false">
      <c r="A994" s="113" t="n">
        <v>54552</v>
      </c>
      <c r="B994" s="110" t="s">
        <v>2046</v>
      </c>
      <c r="C994" s="114" t="s">
        <v>2047</v>
      </c>
      <c r="D994" s="115" t="n">
        <v>0</v>
      </c>
      <c r="E994" s="115"/>
      <c r="F994" s="116" t="str">
        <f aca="false">IF(D994&lt;&gt;0,IF(E994/D994&gt;=100,"&gt;&gt;100",E994/D994*100),"-")</f>
        <v>-</v>
      </c>
    </row>
    <row r="995" customFormat="false" ht="12.75" hidden="false" customHeight="true" outlineLevel="0" collapsed="false">
      <c r="A995" s="113" t="n">
        <v>54711</v>
      </c>
      <c r="B995" s="110" t="s">
        <v>2048</v>
      </c>
      <c r="C995" s="114" t="s">
        <v>2049</v>
      </c>
      <c r="D995" s="115" t="n">
        <v>0</v>
      </c>
      <c r="E995" s="115"/>
      <c r="F995" s="116" t="str">
        <f aca="false">IF(D995&lt;&gt;0,IF(E995/D995&gt;=100,"&gt;&gt;100",E995/D995*100),"-")</f>
        <v>-</v>
      </c>
    </row>
    <row r="996" customFormat="false" ht="12.75" hidden="false" customHeight="true" outlineLevel="0" collapsed="false">
      <c r="A996" s="113" t="n">
        <v>54712</v>
      </c>
      <c r="B996" s="110" t="s">
        <v>2050</v>
      </c>
      <c r="C996" s="114" t="s">
        <v>2051</v>
      </c>
      <c r="D996" s="115" t="n">
        <v>0</v>
      </c>
      <c r="E996" s="115"/>
      <c r="F996" s="116" t="str">
        <f aca="false">IF(D996&lt;&gt;0,IF(E996/D996&gt;=100,"&gt;&gt;100",E996/D996*100),"-")</f>
        <v>-</v>
      </c>
    </row>
    <row r="997" customFormat="false" ht="12.75" hidden="false" customHeight="true" outlineLevel="0" collapsed="false">
      <c r="A997" s="113" t="n">
        <v>54721</v>
      </c>
      <c r="B997" s="110" t="s">
        <v>2052</v>
      </c>
      <c r="C997" s="114" t="s">
        <v>2053</v>
      </c>
      <c r="D997" s="115" t="n">
        <v>0</v>
      </c>
      <c r="E997" s="115"/>
      <c r="F997" s="116" t="str">
        <f aca="false">IF(D997&lt;&gt;0,IF(E997/D997&gt;=100,"&gt;&gt;100",E997/D997*100),"-")</f>
        <v>-</v>
      </c>
    </row>
    <row r="998" customFormat="false" ht="12.75" hidden="false" customHeight="true" outlineLevel="0" collapsed="false">
      <c r="A998" s="113" t="n">
        <v>54722</v>
      </c>
      <c r="B998" s="110" t="s">
        <v>2054</v>
      </c>
      <c r="C998" s="114" t="s">
        <v>2055</v>
      </c>
      <c r="D998" s="115" t="n">
        <v>0</v>
      </c>
      <c r="E998" s="115"/>
      <c r="F998" s="116" t="str">
        <f aca="false">IF(D998&lt;&gt;0,IF(E998/D998&gt;=100,"&gt;&gt;100",E998/D998*100),"-")</f>
        <v>-</v>
      </c>
    </row>
    <row r="999" customFormat="false" ht="12.75" hidden="false" customHeight="true" outlineLevel="0" collapsed="false">
      <c r="A999" s="113" t="n">
        <v>54731</v>
      </c>
      <c r="B999" s="110" t="s">
        <v>2056</v>
      </c>
      <c r="C999" s="114" t="s">
        <v>2057</v>
      </c>
      <c r="D999" s="115" t="n">
        <v>0</v>
      </c>
      <c r="E999" s="115"/>
      <c r="F999" s="116" t="str">
        <f aca="false">IF(D999&lt;&gt;0,IF(E999/D999&gt;=100,"&gt;&gt;100",E999/D999*100),"-")</f>
        <v>-</v>
      </c>
    </row>
    <row r="1000" customFormat="false" ht="12.75" hidden="false" customHeight="true" outlineLevel="0" collapsed="false">
      <c r="A1000" s="113" t="n">
        <v>54732</v>
      </c>
      <c r="B1000" s="110" t="s">
        <v>2058</v>
      </c>
      <c r="C1000" s="114" t="s">
        <v>2059</v>
      </c>
      <c r="D1000" s="115" t="n">
        <v>0</v>
      </c>
      <c r="E1000" s="115"/>
      <c r="F1000" s="116" t="str">
        <f aca="false">IF(D1000&lt;&gt;0,IF(E1000/D1000&gt;=100,"&gt;&gt;100",E1000/D1000*100),"-")</f>
        <v>-</v>
      </c>
    </row>
    <row r="1001" customFormat="false" ht="12.75" hidden="false" customHeight="true" outlineLevel="0" collapsed="false">
      <c r="A1001" s="113" t="n">
        <v>54741</v>
      </c>
      <c r="B1001" s="110" t="s">
        <v>2060</v>
      </c>
      <c r="C1001" s="114" t="s">
        <v>2061</v>
      </c>
      <c r="D1001" s="115" t="n">
        <v>0</v>
      </c>
      <c r="E1001" s="115"/>
      <c r="F1001" s="116" t="str">
        <f aca="false">IF(D1001&lt;&gt;0,IF(E1001/D1001&gt;=100,"&gt;&gt;100",E1001/D1001*100),"-")</f>
        <v>-</v>
      </c>
    </row>
    <row r="1002" customFormat="false" ht="12.75" hidden="false" customHeight="true" outlineLevel="0" collapsed="false">
      <c r="A1002" s="113" t="n">
        <v>54742</v>
      </c>
      <c r="B1002" s="110" t="s">
        <v>2062</v>
      </c>
      <c r="C1002" s="114" t="s">
        <v>2063</v>
      </c>
      <c r="D1002" s="115" t="n">
        <v>0</v>
      </c>
      <c r="E1002" s="115"/>
      <c r="F1002" s="116" t="str">
        <f aca="false">IF(D1002&lt;&gt;0,IF(E1002/D1002&gt;=100,"&gt;&gt;100",E1002/D1002*100),"-")</f>
        <v>-</v>
      </c>
    </row>
    <row r="1003" customFormat="false" ht="12" hidden="false" customHeight="false" outlineLevel="0" collapsed="false">
      <c r="A1003" s="113" t="n">
        <v>54751</v>
      </c>
      <c r="B1003" s="110" t="s">
        <v>2064</v>
      </c>
      <c r="C1003" s="114" t="s">
        <v>2065</v>
      </c>
      <c r="D1003" s="115" t="n">
        <v>0</v>
      </c>
      <c r="E1003" s="115"/>
      <c r="F1003" s="116" t="str">
        <f aca="false">IF(D1003&lt;&gt;0,IF(E1003/D1003&gt;=100,"&gt;&gt;100",E1003/D1003*100),"-")</f>
        <v>-</v>
      </c>
    </row>
    <row r="1004" customFormat="false" ht="12" hidden="false" customHeight="false" outlineLevel="0" collapsed="false">
      <c r="A1004" s="113" t="n">
        <v>54752</v>
      </c>
      <c r="B1004" s="110" t="s">
        <v>2066</v>
      </c>
      <c r="C1004" s="114" t="s">
        <v>2067</v>
      </c>
      <c r="D1004" s="115" t="n">
        <v>0</v>
      </c>
      <c r="E1004" s="115"/>
      <c r="F1004" s="116" t="str">
        <f aca="false">IF(D1004&lt;&gt;0,IF(E1004/D1004&gt;=100,"&gt;&gt;100",E1004/D1004*100),"-")</f>
        <v>-</v>
      </c>
    </row>
    <row r="1005" customFormat="false" ht="22.5" hidden="false" customHeight="false" outlineLevel="0" collapsed="false">
      <c r="A1005" s="113" t="n">
        <v>54761</v>
      </c>
      <c r="B1005" s="110" t="s">
        <v>2068</v>
      </c>
      <c r="C1005" s="114" t="s">
        <v>2069</v>
      </c>
      <c r="D1005" s="115" t="n">
        <v>0</v>
      </c>
      <c r="E1005" s="115"/>
      <c r="F1005" s="116" t="str">
        <f aca="false">IF(D1005&lt;&gt;0,IF(E1005/D1005&gt;=100,"&gt;&gt;100",E1005/D1005*100),"-")</f>
        <v>-</v>
      </c>
    </row>
    <row r="1006" customFormat="false" ht="22.5" hidden="false" customHeight="false" outlineLevel="0" collapsed="false">
      <c r="A1006" s="113" t="n">
        <v>54762</v>
      </c>
      <c r="B1006" s="110" t="s">
        <v>2070</v>
      </c>
      <c r="C1006" s="114" t="s">
        <v>2071</v>
      </c>
      <c r="D1006" s="115" t="n">
        <v>0</v>
      </c>
      <c r="E1006" s="115"/>
      <c r="F1006" s="116" t="str">
        <f aca="false">IF(D1006&lt;&gt;0,IF(E1006/D1006&gt;=100,"&gt;&gt;100",E1006/D1006*100),"-")</f>
        <v>-</v>
      </c>
    </row>
    <row r="1007" customFormat="false" ht="22.5" hidden="false" customHeight="false" outlineLevel="0" collapsed="false">
      <c r="A1007" s="113" t="n">
        <v>54771</v>
      </c>
      <c r="B1007" s="110" t="s">
        <v>2072</v>
      </c>
      <c r="C1007" s="114" t="s">
        <v>2073</v>
      </c>
      <c r="D1007" s="115" t="n">
        <v>0</v>
      </c>
      <c r="E1007" s="115"/>
      <c r="F1007" s="116" t="str">
        <f aca="false">IF(D1007&lt;&gt;0,IF(E1007/D1007&gt;=100,"&gt;&gt;100",E1007/D1007*100),"-")</f>
        <v>-</v>
      </c>
    </row>
    <row r="1008" customFormat="false" ht="22.5" hidden="false" customHeight="false" outlineLevel="0" collapsed="false">
      <c r="A1008" s="113" t="n">
        <v>54772</v>
      </c>
      <c r="B1008" s="110" t="s">
        <v>2074</v>
      </c>
      <c r="C1008" s="114" t="s">
        <v>2075</v>
      </c>
      <c r="D1008" s="115" t="n">
        <v>0</v>
      </c>
      <c r="E1008" s="115"/>
      <c r="F1008" s="116" t="str">
        <f aca="false">IF(D1008&lt;&gt;0,IF(E1008/D1008&gt;=100,"&gt;&gt;100",E1008/D1008*100),"-")</f>
        <v>-</v>
      </c>
    </row>
    <row r="1009" customFormat="false" ht="22.5" hidden="false" customHeight="false" outlineLevel="0" collapsed="false">
      <c r="A1009" s="133" t="n">
        <v>55312</v>
      </c>
      <c r="B1009" s="110" t="s">
        <v>2076</v>
      </c>
      <c r="C1009" s="134" t="s">
        <v>2077</v>
      </c>
      <c r="D1009" s="135" t="n">
        <v>0</v>
      </c>
      <c r="E1009" s="135"/>
      <c r="F1009" s="136" t="str">
        <f aca="false">IF(D1009&lt;&gt;0,IF(E1009/D1009&gt;=100,"&gt;&gt;100",E1009/D1009*100),"-")</f>
        <v>-</v>
      </c>
    </row>
    <row r="1010" customFormat="false" ht="19.5" hidden="false" customHeight="true" outlineLevel="0" collapsed="false">
      <c r="A1010" s="137" t="s">
        <v>2078</v>
      </c>
      <c r="B1010" s="137"/>
      <c r="C1010" s="138"/>
      <c r="D1010" s="139"/>
      <c r="E1010" s="139"/>
      <c r="F1010" s="140"/>
    </row>
    <row r="1011" customFormat="false" ht="39" hidden="false" customHeight="true" outlineLevel="0" collapsed="false">
      <c r="A1011" s="141" t="s">
        <v>2079</v>
      </c>
      <c r="B1011" s="142" t="s">
        <v>184</v>
      </c>
      <c r="C1011" s="143" t="s">
        <v>185</v>
      </c>
      <c r="D1011" s="95" t="s">
        <v>2080</v>
      </c>
      <c r="E1011" s="144" t="s">
        <v>2081</v>
      </c>
      <c r="F1011" s="95" t="s">
        <v>188</v>
      </c>
    </row>
    <row r="1012" customFormat="false" ht="24" hidden="false" customHeight="false" outlineLevel="0" collapsed="false">
      <c r="A1012" s="145" t="s">
        <v>2082</v>
      </c>
      <c r="B1012" s="146" t="s">
        <v>2083</v>
      </c>
      <c r="C1012" s="147" t="s">
        <v>2084</v>
      </c>
      <c r="D1012" s="148" t="n">
        <v>0</v>
      </c>
      <c r="E1012" s="148"/>
      <c r="F1012" s="116" t="str">
        <f aca="false">IF(D1012&lt;&gt;0,IF(E1012/D1012&gt;=100,"&gt;&gt;100",E1012/D1012*100),"-")</f>
        <v>-</v>
      </c>
    </row>
    <row r="1013" customFormat="false" ht="12" hidden="false" customHeight="false" outlineLevel="0" collapsed="false">
      <c r="A1013" s="113" t="s">
        <v>2085</v>
      </c>
      <c r="B1013" s="110" t="s">
        <v>2086</v>
      </c>
      <c r="C1013" s="114" t="s">
        <v>2085</v>
      </c>
      <c r="D1013" s="149" t="n">
        <v>0</v>
      </c>
      <c r="E1013" s="149"/>
      <c r="F1013" s="116" t="str">
        <f aca="false">IF(D1013&lt;&gt;0,IF(E1013/D1013&gt;=100,"&gt;&gt;100",E1013/D1013*100),"-")</f>
        <v>-</v>
      </c>
    </row>
    <row r="1014" customFormat="false" ht="22.5" hidden="false" customHeight="false" outlineLevel="0" collapsed="false">
      <c r="A1014" s="113" t="s">
        <v>2087</v>
      </c>
      <c r="B1014" s="110" t="s">
        <v>2088</v>
      </c>
      <c r="C1014" s="114" t="s">
        <v>2087</v>
      </c>
      <c r="D1014" s="149" t="n">
        <v>0</v>
      </c>
      <c r="E1014" s="149"/>
      <c r="F1014" s="116" t="str">
        <f aca="false">IF(D1014&lt;&gt;0,IF(E1014/D1014&gt;=100,"&gt;&gt;100",E1014/D1014*100),"-")</f>
        <v>-</v>
      </c>
    </row>
    <row r="1015" customFormat="false" ht="22.5" hidden="false" customHeight="false" outlineLevel="0" collapsed="false">
      <c r="A1015" s="113" t="n">
        <v>26454</v>
      </c>
      <c r="B1015" s="110" t="s">
        <v>2089</v>
      </c>
      <c r="C1015" s="114" t="s">
        <v>2090</v>
      </c>
      <c r="D1015" s="149" t="n">
        <v>0</v>
      </c>
      <c r="E1015" s="149"/>
      <c r="F1015" s="116" t="str">
        <f aca="false">IF(D1015&lt;&gt;0,IF(E1015/D1015&gt;=100,"&gt;&gt;100",E1015/D1015*100),"-")</f>
        <v>-</v>
      </c>
    </row>
    <row r="1016" customFormat="false" ht="12.75" hidden="false" customHeight="true" outlineLevel="0" collapsed="false">
      <c r="A1016" s="113" t="s">
        <v>2091</v>
      </c>
      <c r="B1016" s="110" t="s">
        <v>2092</v>
      </c>
      <c r="C1016" s="114" t="s">
        <v>2091</v>
      </c>
      <c r="D1016" s="149" t="n">
        <v>0</v>
      </c>
      <c r="E1016" s="149"/>
      <c r="F1016" s="116" t="str">
        <f aca="false">IF(D1016&lt;&gt;0,IF(E1016/D1016&gt;=100,"&gt;&gt;100",E1016/D1016*100),"-")</f>
        <v>-</v>
      </c>
    </row>
    <row r="1017" customFormat="false" ht="36" hidden="false" customHeight="false" outlineLevel="0" collapsed="false">
      <c r="A1017" s="113" t="s">
        <v>2093</v>
      </c>
      <c r="B1017" s="110" t="s">
        <v>2094</v>
      </c>
      <c r="C1017" s="114" t="s">
        <v>2095</v>
      </c>
      <c r="D1017" s="149" t="n">
        <v>0</v>
      </c>
      <c r="E1017" s="149"/>
      <c r="F1017" s="116" t="str">
        <f aca="false">IF(D1017&lt;&gt;0,IF(E1017/D1017&gt;=100,"&gt;&gt;100",E1017/D1017*100),"-")</f>
        <v>-</v>
      </c>
    </row>
    <row r="1018" customFormat="false" ht="12.75" hidden="false" customHeight="true" outlineLevel="0" collapsed="false">
      <c r="A1018" s="113" t="s">
        <v>2096</v>
      </c>
      <c r="B1018" s="110" t="s">
        <v>2097</v>
      </c>
      <c r="C1018" s="114" t="s">
        <v>2096</v>
      </c>
      <c r="D1018" s="149" t="n">
        <v>0</v>
      </c>
      <c r="E1018" s="149"/>
      <c r="F1018" s="116" t="str">
        <f aca="false">IF(D1018&lt;&gt;0,IF(E1018/D1018&gt;=100,"&gt;&gt;100",E1018/D1018*100),"-")</f>
        <v>-</v>
      </c>
    </row>
    <row r="1019" customFormat="false" ht="22.5" hidden="false" customHeight="false" outlineLevel="0" collapsed="false">
      <c r="A1019" s="133" t="n">
        <v>26534</v>
      </c>
      <c r="B1019" s="150" t="s">
        <v>2098</v>
      </c>
      <c r="C1019" s="134" t="s">
        <v>2099</v>
      </c>
      <c r="D1019" s="151" t="n">
        <v>0</v>
      </c>
      <c r="E1019" s="151"/>
      <c r="F1019" s="136" t="str">
        <f aca="false">IF(D1019&lt;&gt;0,IF(E1019/D1019&gt;=100,"&gt;&gt;100",E1019/D1019*100),"-")</f>
        <v>-</v>
      </c>
    </row>
    <row r="1020" customFormat="false" ht="15" hidden="false" customHeight="true" outlineLevel="0" collapsed="false">
      <c r="A1020" s="152"/>
      <c r="C1020" s="153"/>
      <c r="D1020" s="154"/>
      <c r="E1020" s="154"/>
      <c r="F1020" s="154"/>
    </row>
    <row r="1021" customFormat="false" ht="15" hidden="false" customHeight="true" outlineLevel="0" collapsed="false">
      <c r="A1021" s="152"/>
      <c r="C1021" s="153"/>
      <c r="D1021" s="155"/>
      <c r="E1021" s="155"/>
      <c r="F1021" s="154"/>
    </row>
    <row r="1022" customFormat="false" ht="15" hidden="false" customHeight="true" outlineLevel="0" collapsed="false">
      <c r="A1022" s="152"/>
      <c r="C1022" s="153"/>
      <c r="D1022" s="155"/>
      <c r="E1022" s="155"/>
      <c r="F1022" s="154"/>
    </row>
    <row r="1023" customFormat="false" ht="15" hidden="false" customHeight="true" outlineLevel="0" collapsed="false">
      <c r="A1023" s="152"/>
      <c r="C1023" s="153"/>
      <c r="D1023" s="154"/>
      <c r="E1023" s="154"/>
      <c r="F1023" s="154"/>
    </row>
    <row r="1024" customFormat="false" ht="15" hidden="false" customHeight="true" outlineLevel="0" collapsed="false">
      <c r="A1024" s="152"/>
      <c r="C1024" s="153"/>
      <c r="D1024" s="154"/>
      <c r="E1024" s="154"/>
      <c r="F1024" s="154"/>
    </row>
    <row r="1025" customFormat="false" ht="15" hidden="false" customHeight="true" outlineLevel="0" collapsed="false">
      <c r="A1025" s="152"/>
      <c r="C1025" s="153"/>
      <c r="D1025" s="154"/>
      <c r="E1025" s="154"/>
      <c r="F1025" s="154"/>
    </row>
    <row r="1026" customFormat="false" ht="15" hidden="false" customHeight="true" outlineLevel="0" collapsed="false">
      <c r="A1026" s="152"/>
      <c r="C1026" s="153"/>
      <c r="D1026" s="154"/>
      <c r="E1026" s="154"/>
      <c r="F1026" s="154"/>
    </row>
    <row r="1027" customFormat="false" ht="15" hidden="false" customHeight="true" outlineLevel="0" collapsed="false">
      <c r="A1027" s="152"/>
      <c r="C1027" s="153"/>
      <c r="D1027" s="154"/>
      <c r="E1027" s="154"/>
      <c r="F1027" s="154"/>
    </row>
    <row r="1028" customFormat="false" ht="15" hidden="false" customHeight="true" outlineLevel="0" collapsed="false">
      <c r="A1028" s="152"/>
      <c r="C1028" s="153"/>
      <c r="D1028" s="154"/>
      <c r="E1028" s="154"/>
      <c r="F1028" s="154"/>
    </row>
    <row r="1029" customFormat="false" ht="15" hidden="false" customHeight="true" outlineLevel="0" collapsed="false">
      <c r="A1029" s="152"/>
      <c r="C1029" s="153"/>
      <c r="D1029" s="154"/>
      <c r="E1029" s="154"/>
      <c r="F1029" s="154"/>
    </row>
    <row r="1030" customFormat="false" ht="15" hidden="false" customHeight="true" outlineLevel="0" collapsed="false">
      <c r="A1030" s="152"/>
      <c r="C1030" s="153"/>
      <c r="D1030" s="154"/>
      <c r="E1030" s="154"/>
      <c r="F1030" s="154"/>
    </row>
    <row r="1031" customFormat="false" ht="15" hidden="false" customHeight="true" outlineLevel="0" collapsed="false">
      <c r="A1031" s="152"/>
      <c r="C1031" s="153"/>
      <c r="D1031" s="154"/>
      <c r="E1031" s="154"/>
      <c r="F1031" s="154"/>
    </row>
    <row r="1032" customFormat="false" ht="15" hidden="false" customHeight="true" outlineLevel="0" collapsed="false">
      <c r="A1032" s="152"/>
      <c r="C1032" s="153"/>
      <c r="D1032" s="154"/>
      <c r="E1032" s="154"/>
      <c r="F1032" s="154"/>
    </row>
    <row r="1033" customFormat="false" ht="15" hidden="false" customHeight="true" outlineLevel="0" collapsed="false">
      <c r="A1033" s="152"/>
      <c r="C1033" s="153"/>
      <c r="D1033" s="154"/>
      <c r="E1033" s="154"/>
      <c r="F1033" s="154"/>
    </row>
    <row r="1034" customFormat="false" ht="15" hidden="false" customHeight="true" outlineLevel="0" collapsed="false">
      <c r="A1034" s="152"/>
      <c r="C1034" s="153"/>
      <c r="D1034" s="154"/>
      <c r="E1034" s="154"/>
      <c r="F1034" s="154"/>
    </row>
    <row r="1035" customFormat="false" ht="15" hidden="false" customHeight="true" outlineLevel="0" collapsed="false">
      <c r="A1035" s="152"/>
      <c r="C1035" s="153"/>
      <c r="D1035" s="154"/>
      <c r="E1035" s="154"/>
      <c r="F1035" s="154"/>
    </row>
    <row r="1036" customFormat="false" ht="15" hidden="false" customHeight="true" outlineLevel="0" collapsed="false">
      <c r="A1036" s="152"/>
      <c r="C1036" s="153"/>
      <c r="D1036" s="154"/>
      <c r="E1036" s="154"/>
      <c r="F1036" s="154"/>
    </row>
    <row r="1037" customFormat="false" ht="15" hidden="false" customHeight="true" outlineLevel="0" collapsed="false">
      <c r="A1037" s="152"/>
      <c r="C1037" s="153"/>
      <c r="D1037" s="154"/>
      <c r="E1037" s="154"/>
      <c r="F1037" s="154"/>
    </row>
    <row r="1038" customFormat="false" ht="15" hidden="false" customHeight="true" outlineLevel="0" collapsed="false">
      <c r="A1038" s="152"/>
      <c r="C1038" s="153"/>
      <c r="D1038" s="154"/>
      <c r="E1038" s="154"/>
      <c r="F1038" s="154"/>
    </row>
    <row r="1039" customFormat="false" ht="15" hidden="false" customHeight="true" outlineLevel="0" collapsed="false">
      <c r="A1039" s="152"/>
      <c r="C1039" s="153"/>
      <c r="D1039" s="154"/>
      <c r="E1039" s="154"/>
      <c r="F1039" s="154"/>
    </row>
    <row r="1040" customFormat="false" ht="15" hidden="false" customHeight="true" outlineLevel="0" collapsed="false">
      <c r="A1040" s="152"/>
      <c r="C1040" s="153"/>
      <c r="D1040" s="154"/>
      <c r="E1040" s="154"/>
      <c r="F1040" s="154"/>
    </row>
    <row r="1041" customFormat="false" ht="15" hidden="false" customHeight="true" outlineLevel="0" collapsed="false">
      <c r="A1041" s="152"/>
      <c r="C1041" s="153"/>
      <c r="D1041" s="154"/>
      <c r="E1041" s="154"/>
      <c r="F1041" s="154"/>
    </row>
    <row r="1042" customFormat="false" ht="15" hidden="false" customHeight="true" outlineLevel="0" collapsed="false">
      <c r="A1042" s="152"/>
      <c r="C1042" s="153"/>
      <c r="D1042" s="154"/>
      <c r="E1042" s="154"/>
      <c r="F1042" s="154"/>
    </row>
    <row r="1043" customFormat="false" ht="15" hidden="false" customHeight="true" outlineLevel="0" collapsed="false">
      <c r="A1043" s="152"/>
      <c r="C1043" s="153"/>
      <c r="D1043" s="154"/>
      <c r="E1043" s="154"/>
      <c r="F1043" s="154"/>
    </row>
    <row r="1044" customFormat="false" ht="15" hidden="false" customHeight="true" outlineLevel="0" collapsed="false">
      <c r="A1044" s="152"/>
      <c r="C1044" s="153"/>
      <c r="D1044" s="154"/>
      <c r="E1044" s="154"/>
      <c r="F1044" s="154"/>
    </row>
    <row r="1045" customFormat="false" ht="15" hidden="false" customHeight="true" outlineLevel="0" collapsed="false">
      <c r="A1045" s="152"/>
      <c r="C1045" s="153"/>
      <c r="D1045" s="154"/>
      <c r="E1045" s="154"/>
      <c r="F1045" s="154"/>
    </row>
    <row r="1046" customFormat="false" ht="15" hidden="false" customHeight="true" outlineLevel="0" collapsed="false">
      <c r="A1046" s="152"/>
      <c r="C1046" s="153"/>
      <c r="D1046" s="154"/>
      <c r="E1046" s="154"/>
      <c r="F1046" s="154"/>
    </row>
    <row r="1047" customFormat="false" ht="15" hidden="false" customHeight="true" outlineLevel="0" collapsed="false">
      <c r="A1047" s="152"/>
      <c r="C1047" s="153"/>
      <c r="D1047" s="154"/>
      <c r="E1047" s="154"/>
      <c r="F1047" s="154"/>
    </row>
    <row r="1048" customFormat="false" ht="15" hidden="false" customHeight="true" outlineLevel="0" collapsed="false">
      <c r="A1048" s="152"/>
      <c r="C1048" s="153"/>
      <c r="D1048" s="154"/>
      <c r="E1048" s="154"/>
      <c r="F1048" s="154"/>
    </row>
    <row r="1049" customFormat="false" ht="15" hidden="false" customHeight="true" outlineLevel="0" collapsed="false">
      <c r="A1049" s="152"/>
      <c r="C1049" s="153"/>
      <c r="D1049" s="154"/>
      <c r="E1049" s="154"/>
      <c r="F1049" s="154"/>
    </row>
    <row r="1050" customFormat="false" ht="15" hidden="false" customHeight="true" outlineLevel="0" collapsed="false">
      <c r="A1050" s="152"/>
      <c r="C1050" s="153"/>
      <c r="D1050" s="154"/>
      <c r="E1050" s="154"/>
      <c r="F1050" s="154"/>
    </row>
    <row r="1051" customFormat="false" ht="15" hidden="false" customHeight="true" outlineLevel="0" collapsed="false">
      <c r="A1051" s="152"/>
      <c r="C1051" s="153"/>
      <c r="D1051" s="154"/>
      <c r="E1051" s="154"/>
      <c r="F1051" s="154"/>
    </row>
    <row r="1052" customFormat="false" ht="15" hidden="false" customHeight="true" outlineLevel="0" collapsed="false">
      <c r="A1052" s="152"/>
      <c r="C1052" s="153"/>
      <c r="D1052" s="154"/>
      <c r="E1052" s="154"/>
      <c r="F1052" s="154"/>
    </row>
  </sheetData>
  <mergeCells count="8">
    <mergeCell ref="A2:F2"/>
    <mergeCell ref="A5:B5"/>
    <mergeCell ref="A307:B307"/>
    <mergeCell ref="A429:B429"/>
    <mergeCell ref="A652:B652"/>
    <mergeCell ref="A1010:B1010"/>
    <mergeCell ref="D1021:E1021"/>
    <mergeCell ref="D1022:E1022"/>
  </mergeCells>
  <conditionalFormatting sqref="D6:E7">
    <cfRule type="cellIs" priority="2" operator="lessThan" aboveAverage="0" equalAverage="0" bottom="0" percent="0" rank="0" text="" dxfId="0">
      <formula>-0.001</formula>
    </cfRule>
  </conditionalFormatting>
  <conditionalFormatting sqref="D9:E16">
    <cfRule type="cellIs" priority="3" operator="lessThan" aboveAverage="0" equalAverage="0" bottom="0" percent="0" rank="0" text="" dxfId="1">
      <formula>-0.001</formula>
    </cfRule>
  </conditionalFormatting>
  <conditionalFormatting sqref="D18:E1009">
    <cfRule type="cellIs" priority="4" operator="lessThan" aboveAverage="0" equalAverage="0" bottom="0" percent="0" rank="0" text="" dxfId="2">
      <formula>-0.001</formula>
    </cfRule>
  </conditionalFormatting>
  <dataValidations count="1">
    <dataValidation allowBlank="true" errorStyle="stop" operator="greaterThanOrEqual" showDropDown="false" showErrorMessage="true" showInputMessage="true" sqref="D657:E660" type="whol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32"/>
  <sheetViews>
    <sheetView showFormulas="false" showGridLines="true" showRowColHeaders="true" showZeros="true" rightToLeft="false" tabSelected="false" showOutlineSymbols="true" defaultGridColor="true" view="normal" topLeftCell="A1" colorId="64" zoomScale="87" zoomScaleNormal="87" zoomScalePageLayoutView="100" workbookViewId="0">
      <selection pane="topLeft" activeCell="C12" activeCellId="0" sqref="C12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37.67"/>
    <col collapsed="false" customWidth="true" hidden="false" outlineLevel="0" max="6" min="3" style="0" width="25.33"/>
    <col collapsed="false" customWidth="true" hidden="false" outlineLevel="0" max="8" min="7" style="0" width="15.66"/>
  </cols>
  <sheetData>
    <row r="1" customFormat="false" ht="17.25" hidden="false" customHeight="false" outlineLevel="0" collapsed="false">
      <c r="B1" s="21"/>
      <c r="C1" s="21"/>
      <c r="D1" s="21"/>
      <c r="E1" s="21"/>
      <c r="F1" s="23"/>
      <c r="G1" s="23"/>
    </row>
    <row r="2" customFormat="false" ht="15.75" hidden="false" customHeight="true" outlineLevel="0" collapsed="false">
      <c r="B2" s="4" t="s">
        <v>2100</v>
      </c>
      <c r="C2" s="4"/>
      <c r="D2" s="4"/>
      <c r="E2" s="4"/>
      <c r="F2" s="4"/>
      <c r="G2" s="4"/>
      <c r="H2" s="4"/>
    </row>
    <row r="3" customFormat="false" ht="17.25" hidden="false" customHeight="false" outlineLevel="0" collapsed="false">
      <c r="B3" s="21"/>
      <c r="C3" s="21"/>
      <c r="D3" s="21"/>
      <c r="E3" s="21"/>
      <c r="F3" s="23"/>
      <c r="G3" s="23"/>
    </row>
    <row r="4" customFormat="false" ht="26.25" hidden="false" customHeight="false" outlineLevel="0" collapsed="false">
      <c r="B4" s="54" t="s">
        <v>41</v>
      </c>
      <c r="C4" s="29" t="s">
        <v>42</v>
      </c>
      <c r="D4" s="30" t="s">
        <v>43</v>
      </c>
      <c r="E4" s="30" t="s">
        <v>44</v>
      </c>
      <c r="F4" s="29" t="s">
        <v>45</v>
      </c>
      <c r="G4" s="54" t="s">
        <v>46</v>
      </c>
      <c r="H4" s="54" t="s">
        <v>47</v>
      </c>
    </row>
    <row r="5" customFormat="false" ht="14.25" hidden="false" customHeight="false" outlineLevel="0" collapsed="false">
      <c r="B5" s="54" t="n">
        <v>1</v>
      </c>
      <c r="C5" s="54" t="n">
        <v>2</v>
      </c>
      <c r="D5" s="54" t="n">
        <v>3</v>
      </c>
      <c r="E5" s="54" t="n">
        <v>4</v>
      </c>
      <c r="F5" s="54" t="n">
        <v>5</v>
      </c>
      <c r="G5" s="54" t="s">
        <v>48</v>
      </c>
      <c r="H5" s="54" t="s">
        <v>49</v>
      </c>
    </row>
    <row r="6" customFormat="false" ht="14.25" hidden="false" customHeight="false" outlineLevel="0" collapsed="false">
      <c r="B6" s="56" t="s">
        <v>2101</v>
      </c>
      <c r="C6" s="57" t="n">
        <f aca="false">C7+C11+C15</f>
        <v>204645.55</v>
      </c>
      <c r="D6" s="57" t="n">
        <f aca="false">D7+D11+D15</f>
        <v>329118.89</v>
      </c>
      <c r="E6" s="57" t="n">
        <f aca="false">E7+E11+E15</f>
        <v>329118.89</v>
      </c>
      <c r="F6" s="57" t="n">
        <f aca="false">F7+F11+F15</f>
        <v>159889.35</v>
      </c>
      <c r="G6" s="58" t="n">
        <f aca="false">IFERROR(F6/C6*100,0)</f>
        <v>78.1298933692914</v>
      </c>
      <c r="H6" s="58" t="n">
        <f aca="false">IFERROR(F6/E6*100,0)</f>
        <v>48.5810310067587</v>
      </c>
    </row>
    <row r="7" s="55" customFormat="true" ht="14.25" hidden="false" customHeight="false" outlineLevel="0" collapsed="false">
      <c r="B7" s="156" t="s">
        <v>2102</v>
      </c>
      <c r="C7" s="157" t="n">
        <f aca="false">C8+C9</f>
        <v>169049.17</v>
      </c>
      <c r="D7" s="157" t="n">
        <f aca="false">D8+D9</f>
        <v>263600</v>
      </c>
      <c r="E7" s="157" t="n">
        <f aca="false">E8+E9</f>
        <v>263600</v>
      </c>
      <c r="F7" s="157" t="n">
        <f aca="false">F8+F9</f>
        <v>122756.99</v>
      </c>
      <c r="G7" s="158" t="n">
        <f aca="false">IFERROR(F7/C7*100,0)</f>
        <v>72.6161447583564</v>
      </c>
      <c r="H7" s="158" t="n">
        <f aca="false">IFERROR(F7/E7*100,0)</f>
        <v>46.5694195751138</v>
      </c>
    </row>
    <row r="8" customFormat="false" ht="14.25" hidden="false" customHeight="false" outlineLevel="0" collapsed="false">
      <c r="B8" s="159" t="s">
        <v>2103</v>
      </c>
      <c r="C8" s="67" t="n">
        <f aca="false">'PR-RAS'!D136</f>
        <v>169048.28</v>
      </c>
      <c r="D8" s="64" t="n">
        <f aca="false">'Programska klasifikacija'!F9</f>
        <v>263600</v>
      </c>
      <c r="E8" s="64" t="n">
        <f aca="false">'Programska klasifikacija'!G9</f>
        <v>263600</v>
      </c>
      <c r="F8" s="64" t="n">
        <f aca="false">'PR-RAS'!E136</f>
        <v>122756.99</v>
      </c>
      <c r="G8" s="65" t="n">
        <f aca="false">IFERROR(F8/C8*100,0)</f>
        <v>72.6165270655224</v>
      </c>
      <c r="H8" s="65" t="n">
        <f aca="false">IFERROR(F8/E8*100,0)</f>
        <v>46.5694195751138</v>
      </c>
    </row>
    <row r="9" customFormat="false" ht="14.25" hidden="false" customHeight="false" outlineLevel="0" collapsed="false">
      <c r="B9" s="160" t="s">
        <v>2104</v>
      </c>
      <c r="C9" s="67" t="n">
        <f aca="false">'PR-RAS'!D90</f>
        <v>0.89</v>
      </c>
      <c r="D9" s="64" t="n">
        <f aca="false">'Programska klasifikacija'!F10</f>
        <v>0</v>
      </c>
      <c r="E9" s="64" t="n">
        <f aca="false">'Programska klasifikacija'!G10</f>
        <v>0</v>
      </c>
      <c r="F9" s="64" t="n">
        <f aca="false">'Programska klasifikacija'!H10</f>
        <v>0</v>
      </c>
      <c r="G9" s="65" t="n">
        <f aca="false">IFERROR(F9/C9*100,0)</f>
        <v>0</v>
      </c>
      <c r="H9" s="65" t="n">
        <f aca="false">IFERROR(F9/E9*100,0)</f>
        <v>0</v>
      </c>
    </row>
    <row r="10" customFormat="false" ht="14.25" hidden="false" customHeight="false" outlineLevel="0" collapsed="false">
      <c r="B10" s="160"/>
      <c r="C10" s="64"/>
      <c r="D10" s="64"/>
      <c r="E10" s="64"/>
      <c r="F10" s="161"/>
      <c r="G10" s="65" t="n">
        <f aca="false">IFERROR(F10/C10*100,0)</f>
        <v>0</v>
      </c>
      <c r="H10" s="65" t="n">
        <f aca="false">IFERROR(F10/E10*100,0)</f>
        <v>0</v>
      </c>
    </row>
    <row r="11" s="55" customFormat="true" ht="14.25" hidden="false" customHeight="false" outlineLevel="0" collapsed="false">
      <c r="B11" s="156" t="s">
        <v>2105</v>
      </c>
      <c r="C11" s="157" t="n">
        <f aca="false">C12+C13+C14</f>
        <v>35596.38</v>
      </c>
      <c r="D11" s="157" t="n">
        <f aca="false">D12+D13+D14</f>
        <v>65518.89</v>
      </c>
      <c r="E11" s="157" t="n">
        <f aca="false">E12+E13+E14</f>
        <v>65518.89</v>
      </c>
      <c r="F11" s="157" t="n">
        <f aca="false">F12+F13+F14</f>
        <v>37132.36</v>
      </c>
      <c r="G11" s="158" t="n">
        <f aca="false">IFERROR(F11/C11*100,0)</f>
        <v>104.314989333185</v>
      </c>
      <c r="H11" s="158" t="n">
        <f aca="false">IFERROR(F11/E11*100,0)</f>
        <v>56.674281264533</v>
      </c>
    </row>
    <row r="12" customFormat="false" ht="14.25" hidden="false" customHeight="false" outlineLevel="0" collapsed="false">
      <c r="B12" s="159" t="s">
        <v>2106</v>
      </c>
      <c r="C12" s="67" t="n">
        <f aca="false">'PR-RAS'!D117-'PR-RAS'!D647</f>
        <v>31898.98</v>
      </c>
      <c r="D12" s="64" t="n">
        <f aca="false">'Programska klasifikacija'!F11</f>
        <v>65518.89</v>
      </c>
      <c r="E12" s="64" t="n">
        <f aca="false">'Programska klasifikacija'!G11</f>
        <v>65518.89</v>
      </c>
      <c r="F12" s="64" t="n">
        <f aca="false">'PR-RAS'!E117</f>
        <v>37132.36</v>
      </c>
      <c r="G12" s="65" t="n">
        <f aca="false">IFERROR(F12/C12*100,0)</f>
        <v>116.40610452121</v>
      </c>
      <c r="H12" s="65" t="n">
        <f aca="false">IFERROR(F12/E12*100,0)</f>
        <v>56.674281264533</v>
      </c>
    </row>
    <row r="13" customFormat="false" ht="14.25" hidden="false" customHeight="false" outlineLevel="0" collapsed="false">
      <c r="B13" s="159" t="s">
        <v>2107</v>
      </c>
      <c r="C13" s="67" t="n">
        <f aca="false">'PR-RAS'!D647</f>
        <v>3697.4</v>
      </c>
      <c r="D13" s="64"/>
      <c r="E13" s="64"/>
      <c r="F13" s="64"/>
      <c r="G13" s="65" t="n">
        <f aca="false">IFERROR(F13/C13*100,0)</f>
        <v>0</v>
      </c>
      <c r="H13" s="65" t="n">
        <f aca="false">IFERROR(F13/E13*100,0)</f>
        <v>0</v>
      </c>
    </row>
    <row r="14" customFormat="false" ht="14.25" hidden="false" customHeight="false" outlineLevel="0" collapsed="false">
      <c r="B14" s="159"/>
      <c r="C14" s="64"/>
      <c r="D14" s="64"/>
      <c r="E14" s="162"/>
      <c r="F14" s="162"/>
      <c r="G14" s="163" t="n">
        <f aca="false">IFERROR(F14/C14*100,0)</f>
        <v>0</v>
      </c>
      <c r="H14" s="163" t="n">
        <f aca="false">IFERROR(F14/E14*100,0)</f>
        <v>0</v>
      </c>
    </row>
    <row r="15" s="55" customFormat="true" ht="14.25" hidden="false" customHeight="false" outlineLevel="0" collapsed="false">
      <c r="B15" s="156" t="s">
        <v>2108</v>
      </c>
      <c r="C15" s="157" t="n">
        <f aca="false">C16+C17+C18</f>
        <v>0</v>
      </c>
      <c r="D15" s="157" t="n">
        <f aca="false">D16+D17+D18</f>
        <v>0</v>
      </c>
      <c r="E15" s="157" t="n">
        <f aca="false">E16+E17+E18</f>
        <v>0</v>
      </c>
      <c r="F15" s="157" t="n">
        <f aca="false">F16+F17+F18</f>
        <v>0</v>
      </c>
      <c r="G15" s="158" t="n">
        <f aca="false">IFERROR(F15/C15*100,0)</f>
        <v>0</v>
      </c>
      <c r="H15" s="158" t="n">
        <f aca="false">IFERROR(F15/E15*100,0)</f>
        <v>0</v>
      </c>
    </row>
    <row r="16" customFormat="false" ht="26.25" hidden="false" customHeight="false" outlineLevel="0" collapsed="false">
      <c r="B16" s="159" t="s">
        <v>2109</v>
      </c>
      <c r="C16" s="67"/>
      <c r="D16" s="64" t="n">
        <f aca="false">'Programska klasifikacija'!F12</f>
        <v>0</v>
      </c>
      <c r="E16" s="64" t="n">
        <f aca="false">'Programska klasifikacija'!G12</f>
        <v>0</v>
      </c>
      <c r="F16" s="64" t="n">
        <f aca="false">'Programska klasifikacija'!H12</f>
        <v>0</v>
      </c>
      <c r="G16" s="65" t="n">
        <f aca="false">IFERROR(F16/C16*100,0)</f>
        <v>0</v>
      </c>
      <c r="H16" s="65" t="n">
        <f aca="false">IFERROR(F16/E16*100,0)</f>
        <v>0</v>
      </c>
    </row>
    <row r="17" customFormat="false" ht="26.25" hidden="false" customHeight="false" outlineLevel="0" collapsed="false">
      <c r="B17" s="159" t="s">
        <v>2110</v>
      </c>
      <c r="C17" s="67"/>
      <c r="D17" s="64" t="n">
        <f aca="false">'Programska klasifikacija'!F13</f>
        <v>0</v>
      </c>
      <c r="E17" s="64" t="n">
        <f aca="false">'Programska klasifikacija'!G13</f>
        <v>0</v>
      </c>
      <c r="F17" s="64" t="n">
        <f aca="false">'Programska klasifikacija'!H13</f>
        <v>0</v>
      </c>
      <c r="G17" s="65" t="n">
        <f aca="false">IFERROR(F17/C17*100,0)</f>
        <v>0</v>
      </c>
      <c r="H17" s="65" t="n">
        <f aca="false">IFERROR(F17/E17*100,0)</f>
        <v>0</v>
      </c>
    </row>
    <row r="18" customFormat="false" ht="14.25" hidden="false" customHeight="false" outlineLevel="0" collapsed="false">
      <c r="B18" s="159"/>
      <c r="C18" s="64"/>
      <c r="D18" s="64"/>
      <c r="E18" s="162"/>
      <c r="F18" s="162"/>
      <c r="G18" s="65" t="n">
        <f aca="false">IFERROR(F18/C18*100,0)</f>
        <v>0</v>
      </c>
      <c r="H18" s="65" t="n">
        <f aca="false">IFERROR(F18/E18*100,0)</f>
        <v>0</v>
      </c>
    </row>
    <row r="19" customFormat="false" ht="15.75" hidden="false" customHeight="true" outlineLevel="0" collapsed="false">
      <c r="B19" s="56" t="s">
        <v>2111</v>
      </c>
      <c r="C19" s="57" t="n">
        <f aca="false">C20+C24+C28</f>
        <v>204198.54</v>
      </c>
      <c r="D19" s="57" t="n">
        <f aca="false">D20+D24+D28</f>
        <v>329118.89</v>
      </c>
      <c r="E19" s="57" t="n">
        <f aca="false">E20+E24+E28</f>
        <v>329118.89</v>
      </c>
      <c r="F19" s="57" t="n">
        <f aca="false">F20+F24+F28</f>
        <v>156935.68</v>
      </c>
      <c r="G19" s="58" t="n">
        <f aca="false">IFERROR(F19/C19*100,0)</f>
        <v>76.8544574314782</v>
      </c>
      <c r="H19" s="58" t="n">
        <f aca="false">IFERROR(F19/E19*100,0)</f>
        <v>47.6835832789786</v>
      </c>
    </row>
    <row r="20" s="55" customFormat="true" ht="15.75" hidden="false" customHeight="true" outlineLevel="0" collapsed="false">
      <c r="B20" s="156" t="s">
        <v>2102</v>
      </c>
      <c r="C20" s="157" t="n">
        <f aca="false">C21+C23</f>
        <v>169048.28</v>
      </c>
      <c r="D20" s="157" t="n">
        <f aca="false">D21+D22</f>
        <v>263600</v>
      </c>
      <c r="E20" s="157" t="n">
        <f aca="false">E21+E22</f>
        <v>263600</v>
      </c>
      <c r="F20" s="157" t="n">
        <f aca="false">F21+F22</f>
        <v>126761.81</v>
      </c>
      <c r="G20" s="158" t="n">
        <f aca="false">IFERROR(F20/C20*100,0)</f>
        <v>74.985566253617</v>
      </c>
      <c r="H20" s="158" t="n">
        <f aca="false">IFERROR(F20/E20*100,0)</f>
        <v>48.0886987860395</v>
      </c>
    </row>
    <row r="21" customFormat="false" ht="14.25" hidden="false" customHeight="false" outlineLevel="0" collapsed="false">
      <c r="B21" s="159" t="s">
        <v>2103</v>
      </c>
      <c r="C21" s="67" t="n">
        <v>169048.28</v>
      </c>
      <c r="D21" s="64" t="n">
        <f aca="false">'Programska klasifikacija'!F17+'Programska klasifikacija'!F258</f>
        <v>263600</v>
      </c>
      <c r="E21" s="64" t="n">
        <f aca="false">'Programska klasifikacija'!G17+'Programska klasifikacija'!G258</f>
        <v>263600</v>
      </c>
      <c r="F21" s="64" t="n">
        <f aca="false">'Programska klasifikacija'!H17+'Programska klasifikacija'!H258</f>
        <v>126761.81</v>
      </c>
      <c r="G21" s="65" t="n">
        <f aca="false">IFERROR(F21/C21*100,0)</f>
        <v>74.985566253617</v>
      </c>
      <c r="H21" s="65" t="n">
        <f aca="false">IFERROR(F21/E21*100,0)</f>
        <v>48.0886987860395</v>
      </c>
    </row>
    <row r="22" customFormat="false" ht="14.25" hidden="false" customHeight="false" outlineLevel="0" collapsed="false">
      <c r="B22" s="160" t="s">
        <v>2104</v>
      </c>
      <c r="C22" s="67"/>
      <c r="D22" s="64" t="n">
        <f aca="false">'Programska klasifikacija'!F65+'Programska klasifikacija'!F277</f>
        <v>0</v>
      </c>
      <c r="E22" s="64" t="n">
        <f aca="false">'Programska klasifikacija'!G65+'Programska klasifikacija'!G277</f>
        <v>0</v>
      </c>
      <c r="F22" s="64" t="n">
        <f aca="false">'Programska klasifikacija'!H65+'Programska klasifikacija'!H277</f>
        <v>0</v>
      </c>
      <c r="G22" s="65" t="n">
        <f aca="false">IFERROR(F22/C22*100,0)</f>
        <v>0</v>
      </c>
      <c r="H22" s="65" t="n">
        <f aca="false">IFERROR(F22/E22*100,0)</f>
        <v>0</v>
      </c>
    </row>
    <row r="23" customFormat="false" ht="14.25" hidden="false" customHeight="false" outlineLevel="0" collapsed="false">
      <c r="B23" s="160"/>
      <c r="C23" s="64"/>
      <c r="D23" s="64"/>
      <c r="E23" s="64"/>
      <c r="F23" s="64"/>
      <c r="G23" s="65" t="n">
        <f aca="false">IFERROR(F23/C23*100,0)</f>
        <v>0</v>
      </c>
      <c r="H23" s="65" t="n">
        <f aca="false">IFERROR(F23/E23*100,0)</f>
        <v>0</v>
      </c>
    </row>
    <row r="24" s="55" customFormat="true" ht="14.25" hidden="false" customHeight="false" outlineLevel="0" collapsed="false">
      <c r="B24" s="156" t="s">
        <v>2105</v>
      </c>
      <c r="C24" s="157" t="n">
        <f aca="false">C25+C26+C27</f>
        <v>35150.26</v>
      </c>
      <c r="D24" s="157" t="n">
        <f aca="false">D25+D26+D27</f>
        <v>65518.89</v>
      </c>
      <c r="E24" s="157" t="n">
        <f aca="false">E25+E26+E27</f>
        <v>65518.89</v>
      </c>
      <c r="F24" s="157" t="n">
        <f aca="false">F25+F26+F27</f>
        <v>30173.87</v>
      </c>
      <c r="G24" s="158" t="n">
        <f aca="false">IFERROR(F24/C24*100,0)</f>
        <v>85.8425229287066</v>
      </c>
      <c r="H24" s="158" t="n">
        <f aca="false">IFERROR(F24/E24*100,0)</f>
        <v>46.0536953541185</v>
      </c>
    </row>
    <row r="25" customFormat="false" ht="14.25" hidden="false" customHeight="false" outlineLevel="0" collapsed="false">
      <c r="B25" s="159" t="s">
        <v>2106</v>
      </c>
      <c r="C25" s="67" t="n">
        <v>35150.26</v>
      </c>
      <c r="D25" s="64" t="n">
        <f aca="false">'Programska klasifikacija'!F113+'Programska klasifikacija'!F296</f>
        <v>65518.89</v>
      </c>
      <c r="E25" s="64" t="n">
        <f aca="false">'Programska klasifikacija'!G113+'Programska klasifikacija'!G296</f>
        <v>65518.89</v>
      </c>
      <c r="F25" s="64" t="n">
        <f aca="false">'Programska klasifikacija'!H113+'Programska klasifikacija'!H296</f>
        <v>30173.87</v>
      </c>
      <c r="G25" s="65" t="n">
        <f aca="false">IFERROR(F25/C25*100,0)</f>
        <v>85.8425229287066</v>
      </c>
      <c r="H25" s="65" t="n">
        <f aca="false">IFERROR(F25/E25*100,0)</f>
        <v>46.0536953541185</v>
      </c>
    </row>
    <row r="26" customFormat="false" ht="14.25" hidden="false" customHeight="false" outlineLevel="0" collapsed="false">
      <c r="B26" s="159" t="s">
        <v>2107</v>
      </c>
      <c r="C26" s="67"/>
      <c r="D26" s="64"/>
      <c r="E26" s="64"/>
      <c r="F26" s="64"/>
      <c r="G26" s="65" t="n">
        <f aca="false">IFERROR(F26/C26*100,0)</f>
        <v>0</v>
      </c>
      <c r="H26" s="65" t="n">
        <f aca="false">IFERROR(F26/E26*100,0)</f>
        <v>0</v>
      </c>
    </row>
    <row r="27" customFormat="false" ht="14.25" hidden="false" customHeight="false" outlineLevel="0" collapsed="false">
      <c r="B27" s="159"/>
      <c r="C27" s="64"/>
      <c r="D27" s="64"/>
      <c r="E27" s="64"/>
      <c r="F27" s="64"/>
      <c r="G27" s="65" t="n">
        <f aca="false">IFERROR(F27/C27*100,0)</f>
        <v>0</v>
      </c>
      <c r="H27" s="65" t="n">
        <f aca="false">IFERROR(F27/E27*100,0)</f>
        <v>0</v>
      </c>
    </row>
    <row r="28" s="55" customFormat="true" ht="14.25" hidden="false" customHeight="false" outlineLevel="0" collapsed="false">
      <c r="B28" s="156" t="s">
        <v>2108</v>
      </c>
      <c r="C28" s="157" t="n">
        <f aca="false">C29+C30+C31</f>
        <v>0</v>
      </c>
      <c r="D28" s="157" t="n">
        <f aca="false">D29+D30+D31</f>
        <v>0</v>
      </c>
      <c r="E28" s="157" t="n">
        <f aca="false">E29+E30+E31</f>
        <v>0</v>
      </c>
      <c r="F28" s="157" t="n">
        <f aca="false">F29+F30+F31</f>
        <v>0</v>
      </c>
      <c r="G28" s="158" t="n">
        <f aca="false">IFERROR(F28/C28*100,0)</f>
        <v>0</v>
      </c>
      <c r="H28" s="158" t="n">
        <f aca="false">IFERROR(F28/E28*100,0)</f>
        <v>0</v>
      </c>
    </row>
    <row r="29" customFormat="false" ht="26.25" hidden="false" customHeight="false" outlineLevel="0" collapsed="false">
      <c r="B29" s="159" t="s">
        <v>2109</v>
      </c>
      <c r="C29" s="67"/>
      <c r="D29" s="64" t="n">
        <f aca="false">'Programska klasifikacija'!F161+'Programska klasifikacija'!F315</f>
        <v>0</v>
      </c>
      <c r="E29" s="64" t="n">
        <f aca="false">'Programska klasifikacija'!G161+'Programska klasifikacija'!G315</f>
        <v>0</v>
      </c>
      <c r="F29" s="64" t="n">
        <f aca="false">'Programska klasifikacija'!H161+'Programska klasifikacija'!H315</f>
        <v>0</v>
      </c>
      <c r="G29" s="65" t="n">
        <f aca="false">IFERROR(F29/C29*100,0)</f>
        <v>0</v>
      </c>
      <c r="H29" s="65" t="n">
        <f aca="false">IFERROR(F29/E29*100,0)</f>
        <v>0</v>
      </c>
    </row>
    <row r="30" customFormat="false" ht="26.25" hidden="false" customHeight="false" outlineLevel="0" collapsed="false">
      <c r="B30" s="159" t="s">
        <v>2110</v>
      </c>
      <c r="C30" s="67"/>
      <c r="D30" s="64" t="n">
        <f aca="false">'Programska klasifikacija'!F209+'Programska klasifikacija'!F334</f>
        <v>0</v>
      </c>
      <c r="E30" s="64" t="n">
        <f aca="false">'Programska klasifikacija'!G209+'Programska klasifikacija'!G334</f>
        <v>0</v>
      </c>
      <c r="F30" s="64" t="n">
        <f aca="false">'Programska klasifikacija'!H209+'Programska klasifikacija'!H334</f>
        <v>0</v>
      </c>
      <c r="G30" s="65" t="n">
        <f aca="false">IFERROR(F30/C30*100,0)</f>
        <v>0</v>
      </c>
      <c r="H30" s="65" t="n">
        <f aca="false">IFERROR(F30/E30*100,0)</f>
        <v>0</v>
      </c>
    </row>
    <row r="31" customFormat="false" ht="14.25" hidden="false" customHeight="false" outlineLevel="0" collapsed="false">
      <c r="B31" s="159"/>
      <c r="C31" s="73"/>
      <c r="D31" s="73"/>
      <c r="E31" s="164"/>
      <c r="F31" s="164"/>
      <c r="G31" s="65" t="n">
        <f aca="false">IFERROR(F31/C31*100,0)</f>
        <v>0</v>
      </c>
      <c r="H31" s="165" t="n">
        <f aca="false">IFERROR(F31/E31*100,0)</f>
        <v>0</v>
      </c>
    </row>
    <row r="32" customFormat="false" ht="14.25" hidden="false" customHeight="false" outlineLevel="0" collapsed="false">
      <c r="B32" s="63" t="s">
        <v>112</v>
      </c>
      <c r="C32" s="73"/>
      <c r="D32" s="73"/>
      <c r="E32" s="164"/>
      <c r="F32" s="165"/>
      <c r="G32" s="65"/>
      <c r="H32" s="165"/>
    </row>
  </sheetData>
  <mergeCells count="1">
    <mergeCell ref="B2:H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37.67"/>
    <col collapsed="false" customWidth="true" hidden="false" outlineLevel="0" max="6" min="3" style="0" width="25.33"/>
    <col collapsed="false" customWidth="true" hidden="false" outlineLevel="0" max="8" min="7" style="0" width="15.66"/>
  </cols>
  <sheetData>
    <row r="1" customFormat="false" ht="17.25" hidden="false" customHeight="false" outlineLevel="0" collapsed="false">
      <c r="B1" s="21"/>
      <c r="C1" s="21"/>
      <c r="D1" s="21"/>
      <c r="E1" s="21"/>
      <c r="F1" s="23"/>
      <c r="G1" s="23"/>
    </row>
    <row r="2" customFormat="false" ht="15.75" hidden="false" customHeight="true" outlineLevel="0" collapsed="false">
      <c r="B2" s="4" t="s">
        <v>2112</v>
      </c>
      <c r="C2" s="4"/>
      <c r="D2" s="4"/>
      <c r="E2" s="4"/>
      <c r="F2" s="4"/>
      <c r="G2" s="4"/>
      <c r="H2" s="4"/>
    </row>
    <row r="3" customFormat="false" ht="17.25" hidden="false" customHeight="false" outlineLevel="0" collapsed="false">
      <c r="B3" s="21"/>
      <c r="C3" s="21"/>
      <c r="D3" s="21"/>
      <c r="E3" s="21"/>
      <c r="F3" s="23"/>
      <c r="G3" s="23"/>
    </row>
    <row r="4" customFormat="false" ht="26.25" hidden="false" customHeight="false" outlineLevel="0" collapsed="false">
      <c r="B4" s="54" t="s">
        <v>41</v>
      </c>
      <c r="C4" s="29" t="s">
        <v>42</v>
      </c>
      <c r="D4" s="30" t="s">
        <v>43</v>
      </c>
      <c r="E4" s="30" t="s">
        <v>44</v>
      </c>
      <c r="F4" s="29" t="s">
        <v>45</v>
      </c>
      <c r="G4" s="54" t="s">
        <v>46</v>
      </c>
      <c r="H4" s="54" t="s">
        <v>47</v>
      </c>
    </row>
    <row r="5" customFormat="false" ht="14.25" hidden="false" customHeight="false" outlineLevel="0" collapsed="false">
      <c r="B5" s="54" t="n">
        <v>1</v>
      </c>
      <c r="C5" s="54" t="n">
        <v>2</v>
      </c>
      <c r="D5" s="54" t="n">
        <v>3</v>
      </c>
      <c r="E5" s="54" t="n">
        <v>4</v>
      </c>
      <c r="F5" s="54" t="n">
        <v>5</v>
      </c>
      <c r="G5" s="54" t="s">
        <v>48</v>
      </c>
      <c r="H5" s="54" t="s">
        <v>49</v>
      </c>
    </row>
    <row r="6" s="55" customFormat="true" ht="15.75" hidden="false" customHeight="true" outlineLevel="0" collapsed="false">
      <c r="B6" s="56" t="s">
        <v>2111</v>
      </c>
      <c r="C6" s="57" t="n">
        <f aca="false">C7</f>
        <v>204198.54</v>
      </c>
      <c r="D6" s="57" t="n">
        <f aca="false">D7</f>
        <v>329118.89</v>
      </c>
      <c r="E6" s="57" t="n">
        <f aca="false">E7</f>
        <v>329118.89</v>
      </c>
      <c r="F6" s="57" t="n">
        <f aca="false">F7</f>
        <v>156935.68</v>
      </c>
      <c r="G6" s="58" t="n">
        <f aca="false">IFERROR(F6/C6*100,0)</f>
        <v>76.8544574314782</v>
      </c>
      <c r="H6" s="58" t="n">
        <f aca="false">IFERROR(F6/E6*100,0)</f>
        <v>47.6835832789786</v>
      </c>
    </row>
    <row r="7" customFormat="false" ht="14.25" hidden="false" customHeight="false" outlineLevel="0" collapsed="false">
      <c r="B7" s="59" t="s">
        <v>2113</v>
      </c>
      <c r="C7" s="60" t="n">
        <f aca="false">C8</f>
        <v>204198.54</v>
      </c>
      <c r="D7" s="60" t="n">
        <f aca="false">D8</f>
        <v>329118.89</v>
      </c>
      <c r="E7" s="60" t="n">
        <f aca="false">E8</f>
        <v>329118.89</v>
      </c>
      <c r="F7" s="60" t="n">
        <f aca="false">F8</f>
        <v>156935.68</v>
      </c>
      <c r="G7" s="61" t="n">
        <f aca="false">IFERROR(F7/C7*100,0)</f>
        <v>76.8544574314782</v>
      </c>
      <c r="H7" s="61" t="n">
        <f aca="false">IFERROR(F7/E7*100,0)</f>
        <v>47.6835832789786</v>
      </c>
    </row>
    <row r="8" customFormat="false" ht="14.25" hidden="false" customHeight="false" outlineLevel="0" collapsed="false">
      <c r="B8" s="62" t="s">
        <v>2114</v>
      </c>
      <c r="C8" s="64" t="n">
        <f aca="false">C9</f>
        <v>204198.54</v>
      </c>
      <c r="D8" s="64" t="n">
        <f aca="false">D9</f>
        <v>329118.89</v>
      </c>
      <c r="E8" s="64" t="n">
        <f aca="false">E9</f>
        <v>329118.89</v>
      </c>
      <c r="F8" s="64" t="n">
        <f aca="false">F9</f>
        <v>156935.68</v>
      </c>
      <c r="G8" s="65" t="n">
        <f aca="false">IFERROR(F8/C8*100,0)</f>
        <v>76.8544574314782</v>
      </c>
      <c r="H8" s="65" t="n">
        <f aca="false">IFERROR(F8/E8*100,0)</f>
        <v>47.6835832789786</v>
      </c>
    </row>
    <row r="9" customFormat="false" ht="14.25" hidden="false" customHeight="false" outlineLevel="0" collapsed="false">
      <c r="B9" s="79" t="s">
        <v>2115</v>
      </c>
      <c r="C9" s="64" t="n">
        <f aca="false">' Račun prihoda i rashoda'!G62</f>
        <v>204198.54</v>
      </c>
      <c r="D9" s="64" t="n">
        <f aca="false">'Programska klasifikacija'!F8</f>
        <v>329118.89</v>
      </c>
      <c r="E9" s="64" t="n">
        <f aca="false">'Programska klasifikacija'!G8</f>
        <v>329118.89</v>
      </c>
      <c r="F9" s="64" t="n">
        <f aca="false">'Programska klasifikacija'!H8</f>
        <v>156935.68</v>
      </c>
      <c r="G9" s="65" t="n">
        <f aca="false">IFERROR(F9/C9*100,0)</f>
        <v>76.8544574314782</v>
      </c>
      <c r="H9" s="65" t="n">
        <f aca="false">IFERROR(F9/E9*100,0)</f>
        <v>47.6835832789786</v>
      </c>
    </row>
    <row r="10" customFormat="false" ht="14.25" hidden="false" customHeight="false" outlineLevel="0" collapsed="false">
      <c r="B10" s="63" t="s">
        <v>112</v>
      </c>
      <c r="C10" s="73"/>
      <c r="D10" s="73"/>
      <c r="E10" s="164"/>
      <c r="F10" s="165"/>
      <c r="G10" s="165"/>
      <c r="H10" s="165"/>
    </row>
  </sheetData>
  <mergeCells count="1">
    <mergeCell ref="B2:H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L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7.44"/>
    <col collapsed="false" customWidth="true" hidden="false" outlineLevel="0" max="4" min="3" style="0" width="8.44"/>
    <col collapsed="false" customWidth="true" hidden="false" outlineLevel="0" max="5" min="5" style="0" width="5.44"/>
    <col collapsed="false" customWidth="true" hidden="false" outlineLevel="0" max="10" min="6" style="0" width="25.33"/>
    <col collapsed="false" customWidth="true" hidden="false" outlineLevel="0" max="12" min="11" style="0" width="15.66"/>
  </cols>
  <sheetData>
    <row r="1" customFormat="false" ht="18" hidden="false" customHeight="true" outlineLevel="0" collapsed="false">
      <c r="B1" s="21"/>
      <c r="C1" s="21"/>
      <c r="D1" s="21"/>
      <c r="E1" s="21"/>
      <c r="F1" s="21"/>
      <c r="G1" s="21"/>
      <c r="H1" s="21"/>
      <c r="I1" s="21"/>
      <c r="J1" s="21"/>
      <c r="K1" s="21"/>
    </row>
    <row r="2" customFormat="false" ht="18" hidden="false" customHeight="true" outlineLevel="0" collapsed="false">
      <c r="B2" s="4" t="s">
        <v>2116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15.75" hidden="false" customHeight="true" outlineLevel="0" collapsed="false">
      <c r="B3" s="4" t="s">
        <v>2117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17.25" hidden="false" customHeight="false" outlineLevel="0" collapsed="false">
      <c r="B4" s="21"/>
      <c r="C4" s="21"/>
      <c r="D4" s="21"/>
      <c r="E4" s="21"/>
      <c r="F4" s="21"/>
      <c r="G4" s="21"/>
      <c r="H4" s="21"/>
      <c r="I4" s="21"/>
      <c r="J4" s="23"/>
      <c r="K4" s="23"/>
    </row>
    <row r="5" customFormat="false" ht="25.5" hidden="false" customHeight="true" outlineLevel="0" collapsed="false">
      <c r="B5" s="54" t="s">
        <v>41</v>
      </c>
      <c r="C5" s="54"/>
      <c r="D5" s="54"/>
      <c r="E5" s="54"/>
      <c r="F5" s="54"/>
      <c r="G5" s="29" t="s">
        <v>42</v>
      </c>
      <c r="H5" s="30" t="s">
        <v>43</v>
      </c>
      <c r="I5" s="30" t="s">
        <v>44</v>
      </c>
      <c r="J5" s="29" t="s">
        <v>45</v>
      </c>
      <c r="K5" s="166" t="s">
        <v>46</v>
      </c>
      <c r="L5" s="166" t="s">
        <v>47</v>
      </c>
    </row>
    <row r="6" customFormat="false" ht="14.25" hidden="false" customHeight="false" outlineLevel="0" collapsed="false">
      <c r="B6" s="54" t="n">
        <v>1</v>
      </c>
      <c r="C6" s="54"/>
      <c r="D6" s="54"/>
      <c r="E6" s="54"/>
      <c r="F6" s="54"/>
      <c r="G6" s="166" t="n">
        <v>2</v>
      </c>
      <c r="H6" s="166" t="n">
        <v>3</v>
      </c>
      <c r="I6" s="166" t="n">
        <v>4</v>
      </c>
      <c r="J6" s="166" t="n">
        <v>5</v>
      </c>
      <c r="K6" s="166" t="s">
        <v>48</v>
      </c>
      <c r="L6" s="166" t="s">
        <v>49</v>
      </c>
    </row>
    <row r="7" s="55" customFormat="true" ht="26.25" hidden="false" customHeight="false" outlineLevel="0" collapsed="false">
      <c r="B7" s="56" t="n">
        <v>8</v>
      </c>
      <c r="C7" s="56"/>
      <c r="D7" s="56"/>
      <c r="E7" s="56"/>
      <c r="F7" s="56" t="s">
        <v>2118</v>
      </c>
      <c r="G7" s="57" t="n">
        <f aca="false">G8</f>
        <v>0</v>
      </c>
      <c r="H7" s="57" t="n">
        <f aca="false">H8</f>
        <v>0</v>
      </c>
      <c r="I7" s="57" t="n">
        <f aca="false">I8</f>
        <v>0</v>
      </c>
      <c r="J7" s="57" t="n">
        <f aca="false">J8</f>
        <v>0</v>
      </c>
      <c r="K7" s="167" t="n">
        <f aca="false">IFERROR(J7/G7*100,0)</f>
        <v>0</v>
      </c>
      <c r="L7" s="167" t="n">
        <f aca="false">IFERROR(J7/I7*100,0)</f>
        <v>0</v>
      </c>
    </row>
    <row r="8" customFormat="false" ht="14.25" hidden="false" customHeight="false" outlineLevel="0" collapsed="false">
      <c r="B8" s="62"/>
      <c r="C8" s="63" t="n">
        <v>84</v>
      </c>
      <c r="D8" s="63"/>
      <c r="E8" s="63"/>
      <c r="F8" s="63" t="s">
        <v>2119</v>
      </c>
      <c r="G8" s="64"/>
      <c r="H8" s="64"/>
      <c r="I8" s="64"/>
      <c r="J8" s="168"/>
      <c r="K8" s="165"/>
      <c r="L8" s="165"/>
    </row>
    <row r="9" customFormat="false" ht="14.25" hidden="false" customHeight="false" outlineLevel="0" collapsed="false">
      <c r="B9" s="66"/>
      <c r="C9" s="66"/>
      <c r="D9" s="66"/>
      <c r="E9" s="68" t="s">
        <v>2120</v>
      </c>
      <c r="F9" s="79"/>
      <c r="G9" s="64"/>
      <c r="H9" s="64"/>
      <c r="I9" s="64"/>
      <c r="J9" s="168"/>
      <c r="K9" s="165"/>
      <c r="L9" s="165"/>
    </row>
    <row r="10" s="55" customFormat="true" ht="26.25" hidden="false" customHeight="false" outlineLevel="0" collapsed="false">
      <c r="B10" s="169" t="n">
        <v>5</v>
      </c>
      <c r="C10" s="169"/>
      <c r="D10" s="169"/>
      <c r="E10" s="169"/>
      <c r="F10" s="170" t="s">
        <v>2121</v>
      </c>
      <c r="G10" s="57" t="n">
        <f aca="false">G11</f>
        <v>0</v>
      </c>
      <c r="H10" s="57" t="n">
        <f aca="false">H11</f>
        <v>0</v>
      </c>
      <c r="I10" s="57" t="n">
        <f aca="false">I11</f>
        <v>0</v>
      </c>
      <c r="J10" s="57" t="n">
        <f aca="false">J11</f>
        <v>0</v>
      </c>
      <c r="K10" s="167" t="n">
        <f aca="false">IFERROR(J10/G10*100,0)</f>
        <v>0</v>
      </c>
      <c r="L10" s="167" t="n">
        <f aca="false">IFERROR(J10/I10*100,0)</f>
        <v>0</v>
      </c>
    </row>
    <row r="11" customFormat="false" ht="26.25" hidden="false" customHeight="false" outlineLevel="0" collapsed="false">
      <c r="B11" s="63"/>
      <c r="C11" s="63" t="n">
        <v>54</v>
      </c>
      <c r="D11" s="63"/>
      <c r="E11" s="63"/>
      <c r="F11" s="81" t="s">
        <v>2122</v>
      </c>
      <c r="G11" s="73"/>
      <c r="H11" s="73"/>
      <c r="I11" s="164"/>
      <c r="J11" s="165"/>
      <c r="K11" s="165"/>
      <c r="L11" s="165"/>
    </row>
    <row r="12" customFormat="false" ht="14.25" hidden="false" customHeight="false" outlineLevel="0" collapsed="false">
      <c r="B12" s="66" t="s">
        <v>112</v>
      </c>
      <c r="C12" s="70"/>
      <c r="D12" s="70"/>
      <c r="E12" s="70"/>
      <c r="F12" s="171" t="s">
        <v>2120</v>
      </c>
      <c r="G12" s="73"/>
      <c r="H12" s="73"/>
      <c r="I12" s="73"/>
      <c r="J12" s="165"/>
      <c r="K12" s="165"/>
      <c r="L12" s="165"/>
    </row>
  </sheetData>
  <mergeCells count="4">
    <mergeCell ref="B2:L2"/>
    <mergeCell ref="B3:L3"/>
    <mergeCell ref="B5:F5"/>
    <mergeCell ref="B6:F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2022-08-12T12:51:27Z</dcterms:created>
  <dc:creator>Marija Lacković</dc:creator>
  <dc:description/>
  <dc:language>hr-HR</dc:language>
  <cp:lastModifiedBy/>
  <cp:lastPrinted>2026-07-27T10:15:37Z</cp:lastPrinted>
  <dcterms:modified xsi:type="dcterms:W3CDTF">2026-07-27T10:15:39Z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